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e usarlo" sheetId="1" state="visible" r:id="rId1"/>
    <sheet xmlns:r="http://schemas.openxmlformats.org/officeDocument/2006/relationships" name="Invitat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Menù" sheetId="4" state="visible" r:id="rId4"/>
    <sheet xmlns:r="http://schemas.openxmlformats.org/officeDocument/2006/relationships" name="Elenchi" sheetId="5" state="visible" r:id="rId5"/>
    <sheet xmlns:r="http://schemas.openxmlformats.org/officeDocument/2006/relationships" name="Da stampare" sheetId="6" state="visible" r:id="rId6"/>
  </sheets>
  <definedNames>
    <definedName name="_xlnm._FilterDatabase" localSheetId="1" hidden="1">'Invitati'!$A$1:$S$501</definedName>
    <definedName name="_xlnm.Print_Titles" localSheetId="1">'Invitati'!$1:$1</definedName>
    <definedName name="_xlnm.Print_Titles" localSheetId="5">'Da stampare'!$3:$3</definedName>
    <definedName name="_xlnm.Print_Area" localSheetId="5">'Da stampare'!$A$1:$M$203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Arial"/>
      <family val="2"/>
      <sz val="10"/>
    </font>
    <font>
      <name val="Arial"/>
      <b val="1"/>
      <color rgb="008B6549"/>
      <sz val="14"/>
    </font>
    <font>
      <name val="Arial"/>
      <color rgb="008A8A8A"/>
      <sz val="9"/>
      <u val="single"/>
    </font>
    <font>
      <name val="Arial"/>
      <b val="1"/>
      <color rgb="00FFFFFF"/>
      <sz val="10"/>
    </font>
    <font>
      <name val="Arial"/>
      <color rgb="008A8A8A"/>
      <sz val="9"/>
    </font>
    <font>
      <name val="Arial"/>
      <b val="1"/>
      <color rgb="00FFFFFF"/>
      <sz val="11"/>
    </font>
    <font>
      <name val="Arial"/>
      <b val="1"/>
      <sz val="10"/>
    </font>
    <font>
      <name val="Arial"/>
      <b val="1"/>
      <color rgb="002D2D2D"/>
      <sz val="10"/>
    </font>
    <font>
      <name val="Arial"/>
      <color rgb="008A8A8A"/>
      <sz val="8"/>
    </font>
  </fonts>
  <fills count="5">
    <fill>
      <patternFill/>
    </fill>
    <fill>
      <patternFill patternType="gray125"/>
    </fill>
    <fill>
      <patternFill patternType="solid">
        <fgColor rgb="008B6549"/>
        <bgColor rgb="008B6549"/>
      </patternFill>
    </fill>
    <fill>
      <patternFill patternType="solid">
        <fgColor rgb="00FFF2CC"/>
        <bgColor rgb="00FFF2CC"/>
      </patternFill>
    </fill>
    <fill>
      <patternFill patternType="solid">
        <fgColor rgb="00EEE3DD"/>
        <bgColor rgb="00EEE3DD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49" fontId="0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center" wrapText="1"/>
    </xf>
    <xf numFmtId="3" fontId="0" fillId="3" borderId="1" applyAlignment="1" pivotButton="0" quotePrefix="0" xfId="0">
      <alignment horizontal="right"/>
    </xf>
    <xf numFmtId="0" fontId="4" fillId="0" borderId="0" applyAlignment="1" pivotButton="0" quotePrefix="0" xfId="0">
      <alignment vertical="center" wrapText="1"/>
    </xf>
    <xf numFmtId="4" fontId="0" fillId="3" borderId="1" applyAlignment="1" pivotButton="0" quotePrefix="0" xfId="0">
      <alignment horizontal="right"/>
    </xf>
    <xf numFmtId="0" fontId="6" fillId="0" borderId="0" applyAlignment="1" pivotButton="0" quotePrefix="0" xfId="0">
      <alignment vertical="center" wrapText="1"/>
    </xf>
    <xf numFmtId="3" fontId="6" fillId="0" borderId="1" applyAlignment="1" pivotButton="0" quotePrefix="0" xfId="0">
      <alignment horizontal="right"/>
    </xf>
    <xf numFmtId="0" fontId="0" fillId="0" borderId="0" applyAlignment="1" pivotButton="0" quotePrefix="0" xfId="0">
      <alignment vertical="center" wrapText="1" indent="1"/>
    </xf>
    <xf numFmtId="3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0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6" fillId="3" borderId="1" pivotButton="0" quotePrefix="0" xfId="0"/>
    <xf numFmtId="0" fontId="0" fillId="3" borderId="1" pivotButton="0" quotePrefix="0" xfId="0"/>
    <xf numFmtId="0" fontId="7" fillId="4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right" vertical="center" shrinkToFit="1"/>
    </xf>
    <xf numFmtId="0" fontId="0" fillId="0" borderId="1" applyAlignment="1" pivotButton="0" quotePrefix="0" xfId="0">
      <alignment vertical="center" shrinkToFit="1"/>
    </xf>
  </cellXfs>
  <cellStyles count="1">
    <cellStyle name="Normal" xfId="0" builtinId="0" hidden="0"/>
  </cellStyles>
  <dxfs count="5">
    <dxf>
      <font>
        <color rgb="008A8A8A"/>
      </font>
    </dxf>
    <dxf>
      <fill>
        <patternFill patternType="solid">
          <fgColor rgb="00FCE3A6"/>
          <bgColor rgb="00FCE3A6"/>
        </patternFill>
      </fill>
    </dxf>
    <dxf>
      <fill>
        <patternFill patternType="solid">
          <fgColor rgb="00DDF1E4"/>
          <bgColor rgb="00DDF1E4"/>
        </patternFill>
      </fill>
    </dxf>
    <dxf>
      <fill>
        <patternFill patternType="solid">
          <fgColor rgb="00EDEDED"/>
          <bgColor rgb="00EDEDED"/>
        </patternFill>
      </fill>
    </dxf>
    <dxf>
      <fill>
        <patternFill patternType="solid">
          <fgColor rgb="00F8CBCB"/>
          <bgColor rgb="00F8CBC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Wedding Companion</author>
  </authors>
  <commentList>
    <comment ref="B1" authorId="0" shapeId="0">
      <text>
        <t>Lo stesso testo per tutte le persone che ricevono la stessa partecipazione, per esempio come scrivereste la busta. Il Riepilogo conta così quante partecipazioni preparare.</t>
      </text>
    </comment>
    <comment ref="C1" authorId="0" shapeId="0">
      <text>
        <t>Le voci si cambiano nel foglio Elenchi, per esempio con i vostri nomi.</t>
      </text>
    </comment>
    <comment ref="E1" authorId="0" shapeId="0">
      <text>
        <t>A: deve esserci. B: da invitare se restano posti.</t>
      </text>
    </comment>
    <comment ref="F1" authorId="0" shapeId="0">
      <text>
        <t>La prima voce dell'elenco conta per il catering. Chi viene solo alla cerimonia o solo alla serata ha la sua voce.</t>
      </text>
    </comment>
    <comment ref="H1" authorId="0" shapeId="0">
      <text>
        <t>Anni compiuti. Le fasce del menù bambini le decide il catering: scrivetele nel Riepilogo.</t>
      </text>
    </comment>
    <comment ref="J1" authorId="0" shapeId="0">
      <text>
        <t>Serve solo se spedite la partecipazione. Basta sulla prima riga del nucleo.</t>
      </text>
    </comment>
    <comment ref="K1" authorId="0" shapeId="0">
      <text>
        <t>Sì quando la partecipazione è partita. Per un nucleo basta un Sì su una sua riga: vale per tutte le persone del nucleo.</t>
      </text>
    </comment>
    <comment ref="L1" authorId="0" shapeId="0">
      <text>
        <t>Vuoto finché non sapete. Con la partecipazione inviata e senza risposta, nome e risposta diventano gialli.</t>
      </text>
    </comment>
    <comment ref="M1" authorId="0" shapeId="0">
      <text>
        <t>Solo con un menù a scelta: portate e piatti si scrivono nel foglio Menù.</t>
      </text>
    </comment>
    <comment ref="O1" authorId="0" shapeId="0">
      <text>
        <t>Una voce per persona. Più allergie o i dettagli vanno in Allergie e note.</t>
      </text>
    </comment>
    <comment ref="Q1" authorId="0" shapeId="0">
      <text>
        <t>Il numero lo scrivete quando decidete chi siede dove.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dding-companion.com/it/guides/lista-invitati-matrimonio-exce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B1" s="1" t="inlineStr">
        <is>
          <t>Lista invitati del matrimonio: come usare il modello</t>
        </is>
      </c>
    </row>
    <row r="3" ht="72" customHeight="1">
      <c r="A3" s="2" t="n">
        <v>1</v>
      </c>
      <c r="B3" s="3" t="inlineStr">
        <is>
          <t>Invitati: una riga per persona, bambini e accompagnatori compresi. Lato, Gruppo, Lista, Invitato a, Adulto o bambino, Partecipazione inviata, Risposta, Dieta, Ringraziamento inviato e le colonne dei piatti hanno un menu a tendina: cliccate sulla cella e scegliete la voce dalla freccia che compare accanto. Le frecce nella riga di intestazione servono invece per filtrare e ordinare. Per aggiungere qualcuno usate le righe libere in fondo o inserite una riga sotto una persona già in lista, mai subito sotto l'intestazione.</t>
        </is>
      </c>
    </row>
    <row r="4" ht="30" customHeight="1">
      <c r="A4" s="2" t="n">
        <v>2</v>
      </c>
      <c r="B4" s="3" t="inlineStr">
        <is>
          <t>Nucleo / busta: lo stesso testo per tutte le persone che ricevono la stessa partecipazione. Il Riepilogo conta così quante partecipazioni preparare. Chi è invitato da solo può restare senza nucleo.</t>
        </is>
      </c>
    </row>
    <row r="5" ht="16" customHeight="1">
      <c r="A5" s="2" t="n">
        <v>3</v>
      </c>
      <c r="B5" s="3" t="inlineStr">
        <is>
          <t>Lista: A per chi deve esserci, B per chi invitate se restano posti.</t>
        </is>
      </c>
    </row>
    <row r="6" ht="44" customHeight="1">
      <c r="A6" s="2" t="n">
        <v>4</v>
      </c>
      <c r="B6" s="3" t="inlineStr">
        <is>
          <t>Invitato a: la prima voce (Cerimonia e ricevimento) è quella che conta per il catering. Chi viene solo alla cerimonia o solo alla serata ha la sua voce. Una cella lasciata vuota diventa gialla: finché manca la voce, quella persona non conta né nei posti né per il catering.</t>
        </is>
      </c>
    </row>
    <row r="7" ht="30" customHeight="1">
      <c r="A7" s="2" t="n">
        <v>5</v>
      </c>
      <c r="B7" s="3" t="inlineStr">
        <is>
          <t>Età: solo per i bambini, in anni compiuti. Le fasce del menù bambini le decide il catering: scrivetele nelle celle gialle del Riepilogo.</t>
        </is>
      </c>
    </row>
    <row r="8" ht="30" customHeight="1">
      <c r="A8" s="2" t="n">
        <v>6</v>
      </c>
      <c r="B8" s="3" t="inlineStr">
        <is>
          <t>Risposta: lasciatela vuota finché non sapete. Se la partecipazione è inviata (per un nucleo basta un Sì su una sua riga) e la risposta manca, nome e risposta diventano gialli. Chi dice no diventa grigio.</t>
        </is>
      </c>
    </row>
    <row r="9" ht="30" customHeight="1">
      <c r="A9" s="2" t="n">
        <v>7</v>
      </c>
      <c r="B9" s="3" t="inlineStr">
        <is>
          <t>Riepilogo: si aggiorna da solo. Le celle gialle (posti, prezzi, fasce d'età) le compilate voi. I prezzi non hanno valuta, vanno bene euro o franchi.</t>
        </is>
      </c>
    </row>
    <row r="10" ht="30" customHeight="1">
      <c r="A10" s="2" t="n">
        <v>8</v>
      </c>
      <c r="B10" s="3" t="inlineStr">
        <is>
          <t>Menù: se gli invitati scelgono un piatto, scrivete le portate e i piatti. Elenchi: qui cambiate le voci dei menu a tendina, per esempio Sposa e Sposo con i vostri nomi, meglio prima di compilare la lista.</t>
        </is>
      </c>
    </row>
    <row r="11" ht="30" customHeight="1">
      <c r="A11" s="2" t="n">
        <v>9</v>
      </c>
      <c r="B11" s="3" t="inlineStr">
        <is>
          <t>Colonne che non vi servono: nascondetele (tasto destro sulla colonna, Nascondi) invece di cancellarle, così il Riepilogo continua a funzionare.</t>
        </is>
      </c>
    </row>
    <row r="12" ht="30" customHeight="1">
      <c r="A12" s="2" t="n">
        <v>10</v>
      </c>
      <c r="B12" s="3" t="inlineStr">
        <is>
          <t>Da stampare: la lista in formato compatto, A4 orizzontale. Si riempie da sola con le prime 200 righe del foglio Invitati. Stampate solo le pagine che vi servono.</t>
        </is>
      </c>
    </row>
    <row r="13" ht="30" customHeight="1">
      <c r="A13" s="2" t="n">
        <v>11</v>
      </c>
      <c r="B13" s="3" t="inlineStr">
        <is>
          <t>Privacy: il file contiene dati di altre persone, allergie comprese. Condividetelo solo con chi vi aiuta e dopo il matrimonio cancellate le copie che non servono più.</t>
        </is>
      </c>
    </row>
    <row r="14" ht="58" customHeight="1">
      <c r="A14" s="2" t="n">
        <v>12</v>
      </c>
      <c r="B14" s="3" t="inlineStr">
        <is>
          <t>Fogli Google: caricate il file su Google Drive e apritelo con Fogli Google. LibreOffice Calc lo apre direttamente. Numbers lo apre senza menu a tendina e senza i controlli sulle celle: scrivete le voci esattamente come le prevede il modello (Sì, No, A, B, Adulto, Bambino e le voci dei fogli Elenchi e Menù), età, posti e prezzi solo in cifre e il nucleo senza spazi in più, altrimenti i conti del Riepilogo non tornano.</t>
        </is>
      </c>
    </row>
    <row r="16">
      <c r="B16" s="4" t="inlineStr">
        <is>
          <t>Modello gratuito di Wedding Companion: https://wedding-companion.com/it/guides/lista-invitati-matrimonio-excel</t>
        </is>
      </c>
    </row>
  </sheetData>
  <hyperlinks>
    <hyperlink xmlns:r="http://schemas.openxmlformats.org/officeDocument/2006/relationships" ref="B16" r:id="rId1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5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8" customWidth="1" min="4" max="4"/>
    <col width="7" customWidth="1" min="5" max="5"/>
    <col width="23" customWidth="1" min="6" max="6"/>
    <col width="11" customWidth="1" min="7" max="7"/>
    <col width="10" customWidth="1" min="8" max="8"/>
    <col width="24" customWidth="1" min="9" max="9"/>
    <col width="30" customWidth="1" min="10" max="10"/>
    <col width="14.5" customWidth="1" min="11" max="11"/>
    <col width="11" customWidth="1" min="12" max="12"/>
    <col width="16" customWidth="1" min="13" max="13"/>
    <col width="16" customWidth="1" min="14" max="14"/>
    <col width="19" customWidth="1" min="15" max="15"/>
    <col width="32" customWidth="1" min="16" max="16"/>
    <col width="9" customWidth="1" min="17" max="17"/>
    <col width="22" customWidth="1" min="18" max="18"/>
    <col width="14" customWidth="1" min="19" max="19"/>
  </cols>
  <sheetData>
    <row r="1" ht="32" customHeight="1">
      <c r="A1" s="5" t="inlineStr">
        <is>
          <t>Nome e cognome</t>
        </is>
      </c>
      <c r="B1" s="5" t="inlineStr">
        <is>
          <t>Nucleo / busta</t>
        </is>
      </c>
      <c r="C1" s="5" t="inlineStr">
        <is>
          <t>Lato</t>
        </is>
      </c>
      <c r="D1" s="5" t="inlineStr">
        <is>
          <t>Gruppo</t>
        </is>
      </c>
      <c r="E1" s="5" t="inlineStr">
        <is>
          <t>Lista</t>
        </is>
      </c>
      <c r="F1" s="5" t="inlineStr">
        <is>
          <t>Invitato a</t>
        </is>
      </c>
      <c r="G1" s="5" t="inlineStr">
        <is>
          <t>Adulto o bambino</t>
        </is>
      </c>
      <c r="H1" s="5" t="inlineStr">
        <is>
          <t>Età (solo bambini)</t>
        </is>
      </c>
      <c r="I1" s="5" t="inlineStr">
        <is>
          <t>Telefono o e-mail</t>
        </is>
      </c>
      <c r="J1" s="5" t="inlineStr">
        <is>
          <t>Indirizzo (per la posta)</t>
        </is>
      </c>
      <c r="K1" s="5" t="inlineStr">
        <is>
          <t>Partecipazione inviata</t>
        </is>
      </c>
      <c r="L1" s="5" t="inlineStr">
        <is>
          <t>Risposta</t>
        </is>
      </c>
      <c r="M1" s="5">
        <f>IF('Menù'!A3="","Scelta 1",'Menù'!A3)</f>
        <v/>
      </c>
      <c r="N1" s="5">
        <f>IF('Menù'!B3="","Scelta 2",'Menù'!B3)</f>
        <v/>
      </c>
      <c r="O1" s="5" t="inlineStr">
        <is>
          <t>Dieta</t>
        </is>
      </c>
      <c r="P1" s="5" t="inlineStr">
        <is>
          <t>Allergie e note</t>
        </is>
      </c>
      <c r="Q1" s="5" t="inlineStr">
        <is>
          <t>Tavolo</t>
        </is>
      </c>
      <c r="R1" s="5" t="inlineStr">
        <is>
          <t>Regalo</t>
        </is>
      </c>
      <c r="S1" s="5" t="inlineStr">
        <is>
          <t>Ringraziamento inviato</t>
        </is>
      </c>
    </row>
    <row r="2">
      <c r="I2" s="6" t="n"/>
    </row>
    <row r="3">
      <c r="I3" s="6" t="n"/>
    </row>
    <row r="4">
      <c r="I4" s="6" t="n"/>
    </row>
    <row r="5">
      <c r="I5" s="6" t="n"/>
    </row>
    <row r="6">
      <c r="I6" s="6" t="n"/>
    </row>
    <row r="7">
      <c r="I7" s="6" t="n"/>
    </row>
    <row r="8">
      <c r="I8" s="6" t="n"/>
    </row>
    <row r="9">
      <c r="I9" s="6" t="n"/>
    </row>
    <row r="10">
      <c r="I10" s="6" t="n"/>
    </row>
    <row r="11">
      <c r="I11" s="6" t="n"/>
    </row>
    <row r="12">
      <c r="I12" s="6" t="n"/>
    </row>
    <row r="13">
      <c r="I13" s="6" t="n"/>
    </row>
    <row r="14">
      <c r="I14" s="6" t="n"/>
    </row>
    <row r="15">
      <c r="I15" s="6" t="n"/>
    </row>
    <row r="16">
      <c r="I16" s="6" t="n"/>
    </row>
    <row r="17">
      <c r="I17" s="6" t="n"/>
    </row>
    <row r="18">
      <c r="I18" s="6" t="n"/>
    </row>
    <row r="19">
      <c r="I19" s="6" t="n"/>
    </row>
    <row r="20">
      <c r="I20" s="6" t="n"/>
    </row>
    <row r="21">
      <c r="I21" s="6" t="n"/>
    </row>
    <row r="22">
      <c r="I22" s="6" t="n"/>
    </row>
    <row r="23">
      <c r="I23" s="6" t="n"/>
    </row>
    <row r="24">
      <c r="I24" s="6" t="n"/>
    </row>
    <row r="25">
      <c r="I25" s="6" t="n"/>
    </row>
    <row r="26">
      <c r="I26" s="6" t="n"/>
    </row>
    <row r="27">
      <c r="I27" s="6" t="n"/>
    </row>
    <row r="28">
      <c r="I28" s="6" t="n"/>
    </row>
    <row r="29">
      <c r="I29" s="6" t="n"/>
    </row>
    <row r="30">
      <c r="I30" s="6" t="n"/>
    </row>
    <row r="31">
      <c r="I31" s="6" t="n"/>
    </row>
    <row r="32">
      <c r="I32" s="6" t="n"/>
    </row>
    <row r="33">
      <c r="I33" s="6" t="n"/>
    </row>
    <row r="34">
      <c r="I34" s="6" t="n"/>
    </row>
    <row r="35">
      <c r="I35" s="6" t="n"/>
    </row>
    <row r="36">
      <c r="I36" s="6" t="n"/>
    </row>
    <row r="37">
      <c r="I37" s="6" t="n"/>
    </row>
    <row r="38">
      <c r="I38" s="6" t="n"/>
    </row>
    <row r="39">
      <c r="I39" s="6" t="n"/>
    </row>
    <row r="40">
      <c r="I40" s="6" t="n"/>
    </row>
    <row r="41">
      <c r="I41" s="6" t="n"/>
    </row>
    <row r="42">
      <c r="I42" s="6" t="n"/>
    </row>
    <row r="43">
      <c r="I43" s="6" t="n"/>
    </row>
    <row r="44">
      <c r="I44" s="6" t="n"/>
    </row>
    <row r="45">
      <c r="I45" s="6" t="n"/>
    </row>
    <row r="46">
      <c r="I46" s="6" t="n"/>
    </row>
    <row r="47">
      <c r="I47" s="6" t="n"/>
    </row>
    <row r="48">
      <c r="I48" s="6" t="n"/>
    </row>
    <row r="49">
      <c r="I49" s="6" t="n"/>
    </row>
    <row r="50">
      <c r="I50" s="6" t="n"/>
    </row>
    <row r="51">
      <c r="I51" s="6" t="n"/>
    </row>
    <row r="52">
      <c r="I52" s="6" t="n"/>
    </row>
    <row r="53">
      <c r="I53" s="6" t="n"/>
    </row>
    <row r="54">
      <c r="I54" s="6" t="n"/>
    </row>
    <row r="55">
      <c r="I55" s="6" t="n"/>
    </row>
    <row r="56">
      <c r="I56" s="6" t="n"/>
    </row>
    <row r="57">
      <c r="I57" s="6" t="n"/>
    </row>
    <row r="58">
      <c r="I58" s="6" t="n"/>
    </row>
    <row r="59">
      <c r="I59" s="6" t="n"/>
    </row>
    <row r="60">
      <c r="I60" s="6" t="n"/>
    </row>
    <row r="61">
      <c r="I61" s="6" t="n"/>
    </row>
    <row r="62">
      <c r="I62" s="6" t="n"/>
    </row>
    <row r="63">
      <c r="I63" s="6" t="n"/>
    </row>
    <row r="64">
      <c r="I64" s="6" t="n"/>
    </row>
    <row r="65">
      <c r="I65" s="6" t="n"/>
    </row>
    <row r="66">
      <c r="I66" s="6" t="n"/>
    </row>
    <row r="67">
      <c r="I67" s="6" t="n"/>
    </row>
    <row r="68">
      <c r="I68" s="6" t="n"/>
    </row>
    <row r="69">
      <c r="I69" s="6" t="n"/>
    </row>
    <row r="70">
      <c r="I70" s="6" t="n"/>
    </row>
    <row r="71">
      <c r="I71" s="6" t="n"/>
    </row>
    <row r="72">
      <c r="I72" s="6" t="n"/>
    </row>
    <row r="73">
      <c r="I73" s="6" t="n"/>
    </row>
    <row r="74">
      <c r="I74" s="6" t="n"/>
    </row>
    <row r="75">
      <c r="I75" s="6" t="n"/>
    </row>
    <row r="76">
      <c r="I76" s="6" t="n"/>
    </row>
    <row r="77">
      <c r="I77" s="6" t="n"/>
    </row>
    <row r="78">
      <c r="I78" s="6" t="n"/>
    </row>
    <row r="79">
      <c r="I79" s="6" t="n"/>
    </row>
    <row r="80">
      <c r="I80" s="6" t="n"/>
    </row>
    <row r="81">
      <c r="I81" s="6" t="n"/>
    </row>
    <row r="82">
      <c r="I82" s="6" t="n"/>
    </row>
    <row r="83">
      <c r="I83" s="6" t="n"/>
    </row>
    <row r="84">
      <c r="I84" s="6" t="n"/>
    </row>
    <row r="85">
      <c r="I85" s="6" t="n"/>
    </row>
    <row r="86">
      <c r="I86" s="6" t="n"/>
    </row>
    <row r="87">
      <c r="I87" s="6" t="n"/>
    </row>
    <row r="88">
      <c r="I88" s="6" t="n"/>
    </row>
    <row r="89">
      <c r="I89" s="6" t="n"/>
    </row>
    <row r="90">
      <c r="I90" s="6" t="n"/>
    </row>
    <row r="91">
      <c r="I91" s="6" t="n"/>
    </row>
    <row r="92">
      <c r="I92" s="6" t="n"/>
    </row>
    <row r="93">
      <c r="I93" s="6" t="n"/>
    </row>
    <row r="94">
      <c r="I94" s="6" t="n"/>
    </row>
    <row r="95">
      <c r="I95" s="6" t="n"/>
    </row>
    <row r="96">
      <c r="I96" s="6" t="n"/>
    </row>
    <row r="97">
      <c r="I97" s="6" t="n"/>
    </row>
    <row r="98">
      <c r="I98" s="6" t="n"/>
    </row>
    <row r="99">
      <c r="I99" s="6" t="n"/>
    </row>
    <row r="100">
      <c r="I100" s="6" t="n"/>
    </row>
    <row r="101">
      <c r="I101" s="6" t="n"/>
    </row>
    <row r="102">
      <c r="I102" s="6" t="n"/>
    </row>
    <row r="103">
      <c r="I103" s="6" t="n"/>
    </row>
    <row r="104">
      <c r="I104" s="6" t="n"/>
    </row>
    <row r="105">
      <c r="I105" s="6" t="n"/>
    </row>
    <row r="106">
      <c r="I106" s="6" t="n"/>
    </row>
    <row r="107">
      <c r="I107" s="6" t="n"/>
    </row>
    <row r="108">
      <c r="I108" s="6" t="n"/>
    </row>
    <row r="109">
      <c r="I109" s="6" t="n"/>
    </row>
    <row r="110">
      <c r="I110" s="6" t="n"/>
    </row>
    <row r="111">
      <c r="I111" s="6" t="n"/>
    </row>
    <row r="112">
      <c r="I112" s="6" t="n"/>
    </row>
    <row r="113">
      <c r="I113" s="6" t="n"/>
    </row>
    <row r="114">
      <c r="I114" s="6" t="n"/>
    </row>
    <row r="115">
      <c r="I115" s="6" t="n"/>
    </row>
    <row r="116">
      <c r="I116" s="6" t="n"/>
    </row>
    <row r="117">
      <c r="I117" s="6" t="n"/>
    </row>
    <row r="118">
      <c r="I118" s="6" t="n"/>
    </row>
    <row r="119">
      <c r="I119" s="6" t="n"/>
    </row>
    <row r="120">
      <c r="I120" s="6" t="n"/>
    </row>
    <row r="121">
      <c r="I121" s="6" t="n"/>
    </row>
    <row r="122">
      <c r="I122" s="6" t="n"/>
    </row>
    <row r="123">
      <c r="I123" s="6" t="n"/>
    </row>
    <row r="124">
      <c r="I124" s="6" t="n"/>
    </row>
    <row r="125">
      <c r="I125" s="6" t="n"/>
    </row>
    <row r="126">
      <c r="I126" s="6" t="n"/>
    </row>
    <row r="127">
      <c r="I127" s="6" t="n"/>
    </row>
    <row r="128">
      <c r="I128" s="6" t="n"/>
    </row>
    <row r="129">
      <c r="I129" s="6" t="n"/>
    </row>
    <row r="130">
      <c r="I130" s="6" t="n"/>
    </row>
    <row r="131">
      <c r="I131" s="6" t="n"/>
    </row>
    <row r="132">
      <c r="I132" s="6" t="n"/>
    </row>
    <row r="133">
      <c r="I133" s="6" t="n"/>
    </row>
    <row r="134">
      <c r="I134" s="6" t="n"/>
    </row>
    <row r="135">
      <c r="I135" s="6" t="n"/>
    </row>
    <row r="136">
      <c r="I136" s="6" t="n"/>
    </row>
    <row r="137">
      <c r="I137" s="6" t="n"/>
    </row>
    <row r="138">
      <c r="I138" s="6" t="n"/>
    </row>
    <row r="139">
      <c r="I139" s="6" t="n"/>
    </row>
    <row r="140">
      <c r="I140" s="6" t="n"/>
    </row>
    <row r="141">
      <c r="I141" s="6" t="n"/>
    </row>
    <row r="142">
      <c r="I142" s="6" t="n"/>
    </row>
    <row r="143">
      <c r="I143" s="6" t="n"/>
    </row>
    <row r="144">
      <c r="I144" s="6" t="n"/>
    </row>
    <row r="145">
      <c r="I145" s="6" t="n"/>
    </row>
    <row r="146">
      <c r="I146" s="6" t="n"/>
    </row>
    <row r="147">
      <c r="I147" s="6" t="n"/>
    </row>
    <row r="148">
      <c r="I148" s="6" t="n"/>
    </row>
    <row r="149">
      <c r="I149" s="6" t="n"/>
    </row>
    <row r="150">
      <c r="I150" s="6" t="n"/>
    </row>
    <row r="151">
      <c r="I151" s="6" t="n"/>
    </row>
    <row r="152">
      <c r="I152" s="6" t="n"/>
    </row>
    <row r="153">
      <c r="I153" s="6" t="n"/>
    </row>
    <row r="154">
      <c r="I154" s="6" t="n"/>
    </row>
    <row r="155">
      <c r="I155" s="6" t="n"/>
    </row>
    <row r="156">
      <c r="I156" s="6" t="n"/>
    </row>
    <row r="157">
      <c r="I157" s="6" t="n"/>
    </row>
    <row r="158">
      <c r="I158" s="6" t="n"/>
    </row>
    <row r="159">
      <c r="I159" s="6" t="n"/>
    </row>
    <row r="160">
      <c r="I160" s="6" t="n"/>
    </row>
    <row r="161">
      <c r="I161" s="6" t="n"/>
    </row>
    <row r="162">
      <c r="I162" s="6" t="n"/>
    </row>
    <row r="163">
      <c r="I163" s="6" t="n"/>
    </row>
    <row r="164">
      <c r="I164" s="6" t="n"/>
    </row>
    <row r="165">
      <c r="I165" s="6" t="n"/>
    </row>
    <row r="166">
      <c r="I166" s="6" t="n"/>
    </row>
    <row r="167">
      <c r="I167" s="6" t="n"/>
    </row>
    <row r="168">
      <c r="I168" s="6" t="n"/>
    </row>
    <row r="169">
      <c r="I169" s="6" t="n"/>
    </row>
    <row r="170">
      <c r="I170" s="6" t="n"/>
    </row>
    <row r="171">
      <c r="I171" s="6" t="n"/>
    </row>
    <row r="172">
      <c r="I172" s="6" t="n"/>
    </row>
    <row r="173">
      <c r="I173" s="6" t="n"/>
    </row>
    <row r="174">
      <c r="I174" s="6" t="n"/>
    </row>
    <row r="175">
      <c r="I175" s="6" t="n"/>
    </row>
    <row r="176">
      <c r="I176" s="6" t="n"/>
    </row>
    <row r="177">
      <c r="I177" s="6" t="n"/>
    </row>
    <row r="178">
      <c r="I178" s="6" t="n"/>
    </row>
    <row r="179">
      <c r="I179" s="6" t="n"/>
    </row>
    <row r="180">
      <c r="I180" s="6" t="n"/>
    </row>
    <row r="181">
      <c r="I181" s="6" t="n"/>
    </row>
    <row r="182">
      <c r="I182" s="6" t="n"/>
    </row>
    <row r="183">
      <c r="I183" s="6" t="n"/>
    </row>
    <row r="184">
      <c r="I184" s="6" t="n"/>
    </row>
    <row r="185">
      <c r="I185" s="6" t="n"/>
    </row>
    <row r="186">
      <c r="I186" s="6" t="n"/>
    </row>
    <row r="187">
      <c r="I187" s="6" t="n"/>
    </row>
    <row r="188">
      <c r="I188" s="6" t="n"/>
    </row>
    <row r="189">
      <c r="I189" s="6" t="n"/>
    </row>
    <row r="190">
      <c r="I190" s="6" t="n"/>
    </row>
    <row r="191">
      <c r="I191" s="6" t="n"/>
    </row>
    <row r="192">
      <c r="I192" s="6" t="n"/>
    </row>
    <row r="193">
      <c r="I193" s="6" t="n"/>
    </row>
    <row r="194">
      <c r="I194" s="6" t="n"/>
    </row>
    <row r="195">
      <c r="I195" s="6" t="n"/>
    </row>
    <row r="196">
      <c r="I196" s="6" t="n"/>
    </row>
    <row r="197">
      <c r="I197" s="6" t="n"/>
    </row>
    <row r="198">
      <c r="I198" s="6" t="n"/>
    </row>
    <row r="199">
      <c r="I199" s="6" t="n"/>
    </row>
    <row r="200">
      <c r="I200" s="6" t="n"/>
    </row>
    <row r="201">
      <c r="I201" s="6" t="n"/>
    </row>
    <row r="202">
      <c r="I202" s="6" t="n"/>
    </row>
    <row r="203">
      <c r="I203" s="6" t="n"/>
    </row>
    <row r="204">
      <c r="I204" s="6" t="n"/>
    </row>
    <row r="205">
      <c r="I205" s="6" t="n"/>
    </row>
    <row r="206">
      <c r="I206" s="6" t="n"/>
    </row>
    <row r="207">
      <c r="I207" s="6" t="n"/>
    </row>
    <row r="208">
      <c r="I208" s="6" t="n"/>
    </row>
    <row r="209">
      <c r="I209" s="6" t="n"/>
    </row>
    <row r="210">
      <c r="I210" s="6" t="n"/>
    </row>
    <row r="211">
      <c r="I211" s="6" t="n"/>
    </row>
    <row r="212">
      <c r="I212" s="6" t="n"/>
    </row>
    <row r="213">
      <c r="I213" s="6" t="n"/>
    </row>
    <row r="214">
      <c r="I214" s="6" t="n"/>
    </row>
    <row r="215">
      <c r="I215" s="6" t="n"/>
    </row>
    <row r="216">
      <c r="I216" s="6" t="n"/>
    </row>
    <row r="217">
      <c r="I217" s="6" t="n"/>
    </row>
    <row r="218">
      <c r="I218" s="6" t="n"/>
    </row>
    <row r="219">
      <c r="I219" s="6" t="n"/>
    </row>
    <row r="220">
      <c r="I220" s="6" t="n"/>
    </row>
    <row r="221">
      <c r="I221" s="6" t="n"/>
    </row>
    <row r="222">
      <c r="I222" s="6" t="n"/>
    </row>
    <row r="223">
      <c r="I223" s="6" t="n"/>
    </row>
    <row r="224">
      <c r="I224" s="6" t="n"/>
    </row>
    <row r="225">
      <c r="I225" s="6" t="n"/>
    </row>
    <row r="226">
      <c r="I226" s="6" t="n"/>
    </row>
    <row r="227">
      <c r="I227" s="6" t="n"/>
    </row>
    <row r="228">
      <c r="I228" s="6" t="n"/>
    </row>
    <row r="229">
      <c r="I229" s="6" t="n"/>
    </row>
    <row r="230">
      <c r="I230" s="6" t="n"/>
    </row>
    <row r="231">
      <c r="I231" s="6" t="n"/>
    </row>
    <row r="232">
      <c r="I232" s="6" t="n"/>
    </row>
    <row r="233">
      <c r="I233" s="6" t="n"/>
    </row>
    <row r="234">
      <c r="I234" s="6" t="n"/>
    </row>
    <row r="235">
      <c r="I235" s="6" t="n"/>
    </row>
    <row r="236">
      <c r="I236" s="6" t="n"/>
    </row>
    <row r="237">
      <c r="I237" s="6" t="n"/>
    </row>
    <row r="238">
      <c r="I238" s="6" t="n"/>
    </row>
    <row r="239">
      <c r="I239" s="6" t="n"/>
    </row>
    <row r="240">
      <c r="I240" s="6" t="n"/>
    </row>
    <row r="241">
      <c r="I241" s="6" t="n"/>
    </row>
    <row r="242">
      <c r="I242" s="6" t="n"/>
    </row>
    <row r="243">
      <c r="I243" s="6" t="n"/>
    </row>
    <row r="244">
      <c r="I244" s="6" t="n"/>
    </row>
    <row r="245">
      <c r="I245" s="6" t="n"/>
    </row>
    <row r="246">
      <c r="I246" s="6" t="n"/>
    </row>
    <row r="247">
      <c r="I247" s="6" t="n"/>
    </row>
    <row r="248">
      <c r="I248" s="6" t="n"/>
    </row>
    <row r="249">
      <c r="I249" s="6" t="n"/>
    </row>
    <row r="250">
      <c r="I250" s="6" t="n"/>
    </row>
    <row r="251">
      <c r="I251" s="6" t="n"/>
    </row>
    <row r="252">
      <c r="I252" s="6" t="n"/>
    </row>
    <row r="253">
      <c r="I253" s="6" t="n"/>
    </row>
    <row r="254">
      <c r="I254" s="6" t="n"/>
    </row>
    <row r="255">
      <c r="I255" s="6" t="n"/>
    </row>
    <row r="256">
      <c r="I256" s="6" t="n"/>
    </row>
    <row r="257">
      <c r="I257" s="6" t="n"/>
    </row>
    <row r="258">
      <c r="I258" s="6" t="n"/>
    </row>
    <row r="259">
      <c r="I259" s="6" t="n"/>
    </row>
    <row r="260">
      <c r="I260" s="6" t="n"/>
    </row>
    <row r="261">
      <c r="I261" s="6" t="n"/>
    </row>
    <row r="262">
      <c r="I262" s="6" t="n"/>
    </row>
    <row r="263">
      <c r="I263" s="6" t="n"/>
    </row>
    <row r="264">
      <c r="I264" s="6" t="n"/>
    </row>
    <row r="265">
      <c r="I265" s="6" t="n"/>
    </row>
    <row r="266">
      <c r="I266" s="6" t="n"/>
    </row>
    <row r="267">
      <c r="I267" s="6" t="n"/>
    </row>
    <row r="268">
      <c r="I268" s="6" t="n"/>
    </row>
    <row r="269">
      <c r="I269" s="6" t="n"/>
    </row>
    <row r="270">
      <c r="I270" s="6" t="n"/>
    </row>
    <row r="271">
      <c r="I271" s="6" t="n"/>
    </row>
    <row r="272">
      <c r="I272" s="6" t="n"/>
    </row>
    <row r="273">
      <c r="I273" s="6" t="n"/>
    </row>
    <row r="274">
      <c r="I274" s="6" t="n"/>
    </row>
    <row r="275">
      <c r="I275" s="6" t="n"/>
    </row>
    <row r="276">
      <c r="I276" s="6" t="n"/>
    </row>
    <row r="277">
      <c r="I277" s="6" t="n"/>
    </row>
    <row r="278">
      <c r="I278" s="6" t="n"/>
    </row>
    <row r="279">
      <c r="I279" s="6" t="n"/>
    </row>
    <row r="280">
      <c r="I280" s="6" t="n"/>
    </row>
    <row r="281">
      <c r="I281" s="6" t="n"/>
    </row>
    <row r="282">
      <c r="I282" s="6" t="n"/>
    </row>
    <row r="283">
      <c r="I283" s="6" t="n"/>
    </row>
    <row r="284">
      <c r="I284" s="6" t="n"/>
    </row>
    <row r="285">
      <c r="I285" s="6" t="n"/>
    </row>
    <row r="286">
      <c r="I286" s="6" t="n"/>
    </row>
    <row r="287">
      <c r="I287" s="6" t="n"/>
    </row>
    <row r="288">
      <c r="I288" s="6" t="n"/>
    </row>
    <row r="289">
      <c r="I289" s="6" t="n"/>
    </row>
    <row r="290">
      <c r="I290" s="6" t="n"/>
    </row>
    <row r="291">
      <c r="I291" s="6" t="n"/>
    </row>
    <row r="292">
      <c r="I292" s="6" t="n"/>
    </row>
    <row r="293">
      <c r="I293" s="6" t="n"/>
    </row>
    <row r="294">
      <c r="I294" s="6" t="n"/>
    </row>
    <row r="295">
      <c r="I295" s="6" t="n"/>
    </row>
    <row r="296">
      <c r="I296" s="6" t="n"/>
    </row>
    <row r="297">
      <c r="I297" s="6" t="n"/>
    </row>
    <row r="298">
      <c r="I298" s="6" t="n"/>
    </row>
    <row r="299">
      <c r="I299" s="6" t="n"/>
    </row>
    <row r="300">
      <c r="I300" s="6" t="n"/>
    </row>
    <row r="301">
      <c r="I301" s="6" t="n"/>
    </row>
    <row r="302">
      <c r="I302" s="6" t="n"/>
    </row>
    <row r="303">
      <c r="I303" s="6" t="n"/>
    </row>
    <row r="304">
      <c r="I304" s="6" t="n"/>
    </row>
    <row r="305">
      <c r="I305" s="6" t="n"/>
    </row>
    <row r="306">
      <c r="I306" s="6" t="n"/>
    </row>
    <row r="307">
      <c r="I307" s="6" t="n"/>
    </row>
    <row r="308">
      <c r="I308" s="6" t="n"/>
    </row>
    <row r="309">
      <c r="I309" s="6" t="n"/>
    </row>
    <row r="310">
      <c r="I310" s="6" t="n"/>
    </row>
    <row r="311">
      <c r="I311" s="6" t="n"/>
    </row>
    <row r="312">
      <c r="I312" s="6" t="n"/>
    </row>
    <row r="313">
      <c r="I313" s="6" t="n"/>
    </row>
    <row r="314">
      <c r="I314" s="6" t="n"/>
    </row>
    <row r="315">
      <c r="I315" s="6" t="n"/>
    </row>
    <row r="316">
      <c r="I316" s="6" t="n"/>
    </row>
    <row r="317">
      <c r="I317" s="6" t="n"/>
    </row>
    <row r="318">
      <c r="I318" s="6" t="n"/>
    </row>
    <row r="319">
      <c r="I319" s="6" t="n"/>
    </row>
    <row r="320">
      <c r="I320" s="6" t="n"/>
    </row>
    <row r="321">
      <c r="I321" s="6" t="n"/>
    </row>
    <row r="322">
      <c r="I322" s="6" t="n"/>
    </row>
    <row r="323">
      <c r="I323" s="6" t="n"/>
    </row>
    <row r="324">
      <c r="I324" s="6" t="n"/>
    </row>
    <row r="325">
      <c r="I325" s="6" t="n"/>
    </row>
    <row r="326">
      <c r="I326" s="6" t="n"/>
    </row>
    <row r="327">
      <c r="I327" s="6" t="n"/>
    </row>
    <row r="328">
      <c r="I328" s="6" t="n"/>
    </row>
    <row r="329">
      <c r="I329" s="6" t="n"/>
    </row>
    <row r="330">
      <c r="I330" s="6" t="n"/>
    </row>
    <row r="331">
      <c r="I331" s="6" t="n"/>
    </row>
    <row r="332">
      <c r="I332" s="6" t="n"/>
    </row>
    <row r="333">
      <c r="I333" s="6" t="n"/>
    </row>
    <row r="334">
      <c r="I334" s="6" t="n"/>
    </row>
    <row r="335">
      <c r="I335" s="6" t="n"/>
    </row>
    <row r="336">
      <c r="I336" s="6" t="n"/>
    </row>
    <row r="337">
      <c r="I337" s="6" t="n"/>
    </row>
    <row r="338">
      <c r="I338" s="6" t="n"/>
    </row>
    <row r="339">
      <c r="I339" s="6" t="n"/>
    </row>
    <row r="340">
      <c r="I340" s="6" t="n"/>
    </row>
    <row r="341">
      <c r="I341" s="6" t="n"/>
    </row>
    <row r="342">
      <c r="I342" s="6" t="n"/>
    </row>
    <row r="343">
      <c r="I343" s="6" t="n"/>
    </row>
    <row r="344">
      <c r="I344" s="6" t="n"/>
    </row>
    <row r="345">
      <c r="I345" s="6" t="n"/>
    </row>
    <row r="346">
      <c r="I346" s="6" t="n"/>
    </row>
    <row r="347">
      <c r="I347" s="6" t="n"/>
    </row>
    <row r="348">
      <c r="I348" s="6" t="n"/>
    </row>
    <row r="349">
      <c r="I349" s="6" t="n"/>
    </row>
    <row r="350">
      <c r="I350" s="6" t="n"/>
    </row>
    <row r="351">
      <c r="I351" s="6" t="n"/>
    </row>
    <row r="352">
      <c r="I352" s="6" t="n"/>
    </row>
    <row r="353">
      <c r="I353" s="6" t="n"/>
    </row>
    <row r="354">
      <c r="I354" s="6" t="n"/>
    </row>
    <row r="355">
      <c r="I355" s="6" t="n"/>
    </row>
    <row r="356">
      <c r="I356" s="6" t="n"/>
    </row>
    <row r="357">
      <c r="I357" s="6" t="n"/>
    </row>
    <row r="358">
      <c r="I358" s="6" t="n"/>
    </row>
    <row r="359">
      <c r="I359" s="6" t="n"/>
    </row>
    <row r="360">
      <c r="I360" s="6" t="n"/>
    </row>
    <row r="361">
      <c r="I361" s="6" t="n"/>
    </row>
    <row r="362">
      <c r="I362" s="6" t="n"/>
    </row>
    <row r="363">
      <c r="I363" s="6" t="n"/>
    </row>
    <row r="364">
      <c r="I364" s="6" t="n"/>
    </row>
    <row r="365">
      <c r="I365" s="6" t="n"/>
    </row>
    <row r="366">
      <c r="I366" s="6" t="n"/>
    </row>
    <row r="367">
      <c r="I367" s="6" t="n"/>
    </row>
    <row r="368">
      <c r="I368" s="6" t="n"/>
    </row>
    <row r="369">
      <c r="I369" s="6" t="n"/>
    </row>
    <row r="370">
      <c r="I370" s="6" t="n"/>
    </row>
    <row r="371">
      <c r="I371" s="6" t="n"/>
    </row>
    <row r="372">
      <c r="I372" s="6" t="n"/>
    </row>
    <row r="373">
      <c r="I373" s="6" t="n"/>
    </row>
    <row r="374">
      <c r="I374" s="6" t="n"/>
    </row>
    <row r="375">
      <c r="I375" s="6" t="n"/>
    </row>
    <row r="376">
      <c r="I376" s="6" t="n"/>
    </row>
    <row r="377">
      <c r="I377" s="6" t="n"/>
    </row>
    <row r="378">
      <c r="I378" s="6" t="n"/>
    </row>
    <row r="379">
      <c r="I379" s="6" t="n"/>
    </row>
    <row r="380">
      <c r="I380" s="6" t="n"/>
    </row>
    <row r="381">
      <c r="I381" s="6" t="n"/>
    </row>
    <row r="382">
      <c r="I382" s="6" t="n"/>
    </row>
    <row r="383">
      <c r="I383" s="6" t="n"/>
    </row>
    <row r="384">
      <c r="I384" s="6" t="n"/>
    </row>
    <row r="385">
      <c r="I385" s="6" t="n"/>
    </row>
    <row r="386">
      <c r="I386" s="6" t="n"/>
    </row>
    <row r="387">
      <c r="I387" s="6" t="n"/>
    </row>
    <row r="388">
      <c r="I388" s="6" t="n"/>
    </row>
    <row r="389">
      <c r="I389" s="6" t="n"/>
    </row>
    <row r="390">
      <c r="I390" s="6" t="n"/>
    </row>
    <row r="391">
      <c r="I391" s="6" t="n"/>
    </row>
    <row r="392">
      <c r="I392" s="6" t="n"/>
    </row>
    <row r="393">
      <c r="I393" s="6" t="n"/>
    </row>
    <row r="394">
      <c r="I394" s="6" t="n"/>
    </row>
    <row r="395">
      <c r="I395" s="6" t="n"/>
    </row>
    <row r="396">
      <c r="I396" s="6" t="n"/>
    </row>
    <row r="397">
      <c r="I397" s="6" t="n"/>
    </row>
    <row r="398">
      <c r="I398" s="6" t="n"/>
    </row>
    <row r="399">
      <c r="I399" s="6" t="n"/>
    </row>
    <row r="400">
      <c r="I400" s="6" t="n"/>
    </row>
    <row r="401">
      <c r="I401" s="6" t="n"/>
    </row>
    <row r="402">
      <c r="I402" s="6" t="n"/>
    </row>
    <row r="403">
      <c r="I403" s="6" t="n"/>
    </row>
    <row r="404">
      <c r="I404" s="6" t="n"/>
    </row>
    <row r="405">
      <c r="I405" s="6" t="n"/>
    </row>
    <row r="406">
      <c r="I406" s="6" t="n"/>
    </row>
    <row r="407">
      <c r="I407" s="6" t="n"/>
    </row>
    <row r="408">
      <c r="I408" s="6" t="n"/>
    </row>
    <row r="409">
      <c r="I409" s="6" t="n"/>
    </row>
    <row r="410">
      <c r="I410" s="6" t="n"/>
    </row>
    <row r="411">
      <c r="I411" s="6" t="n"/>
    </row>
    <row r="412">
      <c r="I412" s="6" t="n"/>
    </row>
    <row r="413">
      <c r="I413" s="6" t="n"/>
    </row>
    <row r="414">
      <c r="I414" s="6" t="n"/>
    </row>
    <row r="415">
      <c r="I415" s="6" t="n"/>
    </row>
    <row r="416">
      <c r="I416" s="6" t="n"/>
    </row>
    <row r="417">
      <c r="I417" s="6" t="n"/>
    </row>
    <row r="418">
      <c r="I418" s="6" t="n"/>
    </row>
    <row r="419">
      <c r="I419" s="6" t="n"/>
    </row>
    <row r="420">
      <c r="I420" s="6" t="n"/>
    </row>
    <row r="421">
      <c r="I421" s="6" t="n"/>
    </row>
    <row r="422">
      <c r="I422" s="6" t="n"/>
    </row>
    <row r="423">
      <c r="I423" s="6" t="n"/>
    </row>
    <row r="424">
      <c r="I424" s="6" t="n"/>
    </row>
    <row r="425">
      <c r="I425" s="6" t="n"/>
    </row>
    <row r="426">
      <c r="I426" s="6" t="n"/>
    </row>
    <row r="427">
      <c r="I427" s="6" t="n"/>
    </row>
    <row r="428">
      <c r="I428" s="6" t="n"/>
    </row>
    <row r="429">
      <c r="I429" s="6" t="n"/>
    </row>
    <row r="430">
      <c r="I430" s="6" t="n"/>
    </row>
    <row r="431">
      <c r="I431" s="6" t="n"/>
    </row>
    <row r="432">
      <c r="I432" s="6" t="n"/>
    </row>
    <row r="433">
      <c r="I433" s="6" t="n"/>
    </row>
    <row r="434">
      <c r="I434" s="6" t="n"/>
    </row>
    <row r="435">
      <c r="I435" s="6" t="n"/>
    </row>
    <row r="436">
      <c r="I436" s="6" t="n"/>
    </row>
    <row r="437">
      <c r="I437" s="6" t="n"/>
    </row>
    <row r="438">
      <c r="I438" s="6" t="n"/>
    </row>
    <row r="439">
      <c r="I439" s="6" t="n"/>
    </row>
    <row r="440">
      <c r="I440" s="6" t="n"/>
    </row>
    <row r="441">
      <c r="I441" s="6" t="n"/>
    </row>
    <row r="442">
      <c r="I442" s="6" t="n"/>
    </row>
    <row r="443">
      <c r="I443" s="6" t="n"/>
    </row>
    <row r="444">
      <c r="I444" s="6" t="n"/>
    </row>
    <row r="445">
      <c r="I445" s="6" t="n"/>
    </row>
    <row r="446">
      <c r="I446" s="6" t="n"/>
    </row>
    <row r="447">
      <c r="I447" s="6" t="n"/>
    </row>
    <row r="448">
      <c r="I448" s="6" t="n"/>
    </row>
    <row r="449">
      <c r="I449" s="6" t="n"/>
    </row>
    <row r="450">
      <c r="I450" s="6" t="n"/>
    </row>
    <row r="451">
      <c r="I451" s="6" t="n"/>
    </row>
    <row r="452">
      <c r="I452" s="6" t="n"/>
    </row>
    <row r="453">
      <c r="I453" s="6" t="n"/>
    </row>
    <row r="454">
      <c r="I454" s="6" t="n"/>
    </row>
    <row r="455">
      <c r="I455" s="6" t="n"/>
    </row>
    <row r="456">
      <c r="I456" s="6" t="n"/>
    </row>
    <row r="457">
      <c r="I457" s="6" t="n"/>
    </row>
    <row r="458">
      <c r="I458" s="6" t="n"/>
    </row>
    <row r="459">
      <c r="I459" s="6" t="n"/>
    </row>
    <row r="460">
      <c r="I460" s="6" t="n"/>
    </row>
    <row r="461">
      <c r="I461" s="6" t="n"/>
    </row>
    <row r="462">
      <c r="I462" s="6" t="n"/>
    </row>
    <row r="463">
      <c r="I463" s="6" t="n"/>
    </row>
    <row r="464">
      <c r="I464" s="6" t="n"/>
    </row>
    <row r="465">
      <c r="I465" s="6" t="n"/>
    </row>
    <row r="466">
      <c r="I466" s="6" t="n"/>
    </row>
    <row r="467">
      <c r="I467" s="6" t="n"/>
    </row>
    <row r="468">
      <c r="I468" s="6" t="n"/>
    </row>
    <row r="469">
      <c r="I469" s="6" t="n"/>
    </row>
    <row r="470">
      <c r="I470" s="6" t="n"/>
    </row>
    <row r="471">
      <c r="I471" s="6" t="n"/>
    </row>
    <row r="472">
      <c r="I472" s="6" t="n"/>
    </row>
    <row r="473">
      <c r="I473" s="6" t="n"/>
    </row>
    <row r="474">
      <c r="I474" s="6" t="n"/>
    </row>
    <row r="475">
      <c r="I475" s="6" t="n"/>
    </row>
    <row r="476">
      <c r="I476" s="6" t="n"/>
    </row>
    <row r="477">
      <c r="I477" s="6" t="n"/>
    </row>
    <row r="478">
      <c r="I478" s="6" t="n"/>
    </row>
    <row r="479">
      <c r="I479" s="6" t="n"/>
    </row>
    <row r="480">
      <c r="I480" s="6" t="n"/>
    </row>
    <row r="481">
      <c r="I481" s="6" t="n"/>
    </row>
    <row r="482">
      <c r="I482" s="6" t="n"/>
    </row>
    <row r="483">
      <c r="I483" s="6" t="n"/>
    </row>
    <row r="484">
      <c r="I484" s="6" t="n"/>
    </row>
    <row r="485">
      <c r="I485" s="6" t="n"/>
    </row>
    <row r="486">
      <c r="I486" s="6" t="n"/>
    </row>
    <row r="487">
      <c r="I487" s="6" t="n"/>
    </row>
    <row r="488">
      <c r="I488" s="6" t="n"/>
    </row>
    <row r="489">
      <c r="I489" s="6" t="n"/>
    </row>
    <row r="490">
      <c r="I490" s="6" t="n"/>
    </row>
    <row r="491">
      <c r="I491" s="6" t="n"/>
    </row>
    <row r="492">
      <c r="I492" s="6" t="n"/>
    </row>
    <row r="493">
      <c r="I493" s="6" t="n"/>
    </row>
    <row r="494">
      <c r="I494" s="6" t="n"/>
    </row>
    <row r="495">
      <c r="I495" s="6" t="n"/>
    </row>
    <row r="496">
      <c r="I496" s="6" t="n"/>
    </row>
    <row r="497">
      <c r="I497" s="6" t="n"/>
    </row>
    <row r="498">
      <c r="I498" s="6" t="n"/>
    </row>
    <row r="499">
      <c r="I499" s="6" t="n"/>
    </row>
    <row r="500">
      <c r="I500" s="6" t="n"/>
    </row>
    <row r="501">
      <c r="I501" s="6" t="n"/>
    </row>
  </sheetData>
  <autoFilter ref="A1:S501"/>
  <conditionalFormatting sqref="A2:S501">
    <cfRule type="expression" priority="1" dxfId="0" stopIfTrue="0">
      <formula>$L2="No"</formula>
    </cfRule>
  </conditionalFormatting>
  <conditionalFormatting sqref="A2:A501">
    <cfRule type="expression" priority="2" dxfId="1">
      <formula>AND($A2&lt;&gt;"",OR($K2="Sì",AND($B2&lt;&gt;"",COUNTIFS($B$2:$B$501,$B2,$K$2:$K$501,"Sì")&gt;0)),$L2&lt;&gt;"Sì",$L2&lt;&gt;"No")</formula>
    </cfRule>
  </conditionalFormatting>
  <conditionalFormatting sqref="L2:L501">
    <cfRule type="expression" priority="3" dxfId="1">
      <formula>AND($A2&lt;&gt;"",OR($K2="Sì",AND($B2&lt;&gt;"",COUNTIFS($B$2:$B$501,$B2,$K$2:$K$501,"Sì")&gt;0)),$L2&lt;&gt;"Sì",$L2&lt;&gt;"No")</formula>
    </cfRule>
    <cfRule type="cellIs" priority="4" operator="equal" dxfId="2">
      <formula>"Sì"</formula>
    </cfRule>
    <cfRule type="cellIs" priority="5" operator="equal" dxfId="3">
      <formula>"No"</formula>
    </cfRule>
  </conditionalFormatting>
  <conditionalFormatting sqref="H2:H501">
    <cfRule type="expression" priority="6" dxfId="1">
      <formula>AND($A2&lt;&gt;"",$G2="Bambino",$H2="")</formula>
    </cfRule>
  </conditionalFormatting>
  <conditionalFormatting sqref="F2:F501">
    <cfRule type="expression" priority="7" dxfId="1">
      <formula>AND($A2&lt;&gt;"",$F2="")</formula>
    </cfRule>
  </conditionalFormatting>
  <dataValidations count="13">
    <dataValidation sqref="C2:C501" showDropDown="0" showInputMessage="0" showErrorMessage="1" allowBlank="1" errorTitle="Voce non prevista" error="Scegliete una voce dall'elenco." type="list" errorStyle="stop">
      <formula1>Elenchi!$A$2:$A$4</formula1>
    </dataValidation>
    <dataValidation sqref="D2:D501" showDropDown="0" showInputMessage="0" showErrorMessage="1" allowBlank="1" errorTitle="Voce non prevista" error="Questa voce non è nell'elenco. Potete aggiungerla nel foglio Elenchi." type="list" errorStyle="warning">
      <formula1>Elenchi!$B$2:$B$9</formula1>
    </dataValidation>
    <dataValidation sqref="E2:E501" showDropDown="0" showInputMessage="0" showErrorMessage="1" allowBlank="1" errorTitle="Voce non prevista" error="Scegliete una voce dall'elenco." type="list" errorStyle="stop">
      <formula1>"A,B"</formula1>
    </dataValidation>
    <dataValidation sqref="F2:F501" showDropDown="0" showInputMessage="0" showErrorMessage="1" allowBlank="1" errorTitle="Voce non prevista" error="Scegliete una voce dall'elenco." type="list" errorStyle="stop">
      <formula1>Elenchi!$C$2:$C$5</formula1>
    </dataValidation>
    <dataValidation sqref="G2:G501" showDropDown="0" showInputMessage="0" showErrorMessage="1" allowBlank="1" errorTitle="Voce non prevista" error="Scegliete una voce dall'elenco." type="list" errorStyle="stop">
      <formula1>"Adulto,Bambino"</formula1>
    </dataValidation>
    <dataValidation sqref="K2:K501" showDropDown="0" showInputMessage="0" showErrorMessage="1" allowBlank="1" errorTitle="Voce non prevista" error="Scegliete una voce dall'elenco." type="list" errorStyle="stop">
      <formula1>"Sì,No"</formula1>
    </dataValidation>
    <dataValidation sqref="L2:L501" showDropDown="0" showInputMessage="0" showErrorMessage="1" allowBlank="1" errorTitle="Voce non prevista" error="Scegliete Sì o No, oppure lasciate vuoto finché non sapete." type="list" errorStyle="stop">
      <formula1>"Sì,No"</formula1>
    </dataValidation>
    <dataValidation sqref="M2:M501" showDropDown="0" showInputMessage="0" showErrorMessage="1" allowBlank="1" errorTitle="Voce non prevista" error="Questo piatto non è nel foglio Menù e il Riepilogo non lo conta." type="list" errorStyle="warning">
      <formula1>'Menù'!$A$4:$A$9</formula1>
    </dataValidation>
    <dataValidation sqref="N2:N501" showDropDown="0" showInputMessage="0" showErrorMessage="1" allowBlank="1" errorTitle="Voce non prevista" error="Questo piatto non è nel foglio Menù e il Riepilogo non lo conta." type="list" errorStyle="warning">
      <formula1>'Menù'!$B$4:$B$9</formula1>
    </dataValidation>
    <dataValidation sqref="O2:O501" showDropDown="0" showInputMessage="0" showErrorMessage="1" allowBlank="1" errorTitle="Voce non prevista" error="Scegliete una voce dall'elenco." type="list" errorStyle="stop">
      <formula1>Elenchi!$D$2:$D$10</formula1>
    </dataValidation>
    <dataValidation sqref="S2:S501" showDropDown="0" showInputMessage="0" showErrorMessage="1" allowBlank="1" errorTitle="Voce non prevista" error="Scegliete una voce dall'elenco." type="list" errorStyle="stop">
      <formula1>"Sì,No"</formula1>
    </dataValidation>
    <dataValidation sqref="H2:H501" showDropDown="0" showInputMessage="0" showErrorMessage="1" allowBlank="1" errorTitle="Età" error="Scrivete l'età in anni compiuti, da 0 a 17." type="whole" operator="between">
      <formula1>0</formula1>
      <formula2>17</formula2>
    </dataValidation>
    <dataValidation sqref="B2:B501" showDropDown="0" showInputMessage="0" showErrorMessage="1" allowBlank="1" errorTitle="Spazi in più" error="Togliete gli spazi in più all'inizio, alla fine o tra le parole, altrimenti il Riepilogo conta un nucleo in più." type="custom">
      <formula1>B2&amp;""=TRIM(B2)</formula1>
    </dataValidation>
  </dataValidations>
  <printOptions gridLines="1"/>
  <pageMargins left="0.3" right="0.3" top="1" bottom="1" header="0.5" footer="0.5"/>
  <pageSetup orientation="landscape" paperSize="9" fitToHeight="0" fitToWidth="1"/>
  <headerFooter>
    <oddHeader/>
    <oddFooter>&amp;CPagina &amp;P di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showGridLines="0" tabSelected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4" customWidth="1" min="3" max="3"/>
    <col width="14" customWidth="1" min="4" max="4"/>
    <col width="58" customWidth="1" min="5" max="5"/>
  </cols>
  <sheetData>
    <row r="1">
      <c r="A1" s="1" t="inlineStr">
        <is>
          <t>Riepilogo</t>
        </is>
      </c>
    </row>
    <row r="2">
      <c r="A2" s="7" t="inlineStr">
        <is>
          <t>Si aggiorna da solo dal foglio Invitati. Le celle gialle le compilate voi.</t>
        </is>
      </c>
    </row>
    <row r="5">
      <c r="A5" s="8" t="inlineStr">
        <is>
          <t>Da compilare: i limiti della location e del catering</t>
        </is>
      </c>
      <c r="B5" s="9" t="n"/>
      <c r="C5" s="9" t="n"/>
      <c r="D5" s="9" t="n"/>
      <c r="E5" s="9" t="n"/>
    </row>
    <row r="6">
      <c r="A6" s="10" t="inlineStr">
        <is>
          <t>Posti a sedere al ricevimento (capienza della location)</t>
        </is>
      </c>
      <c r="B6" s="11" t="n"/>
      <c r="E6" s="12" t="inlineStr">
        <is>
          <t>Chiedetelo alla location.</t>
        </is>
      </c>
    </row>
    <row r="7">
      <c r="A7" s="10" t="inlineStr">
        <is>
          <t>Prezzo del menù adulti, a persona</t>
        </is>
      </c>
      <c r="B7" s="13" t="n"/>
      <c r="E7" s="12" t="inlineStr">
        <is>
          <t>Dal preventivo del catering. Senza valuta: euro o franchi.</t>
        </is>
      </c>
    </row>
    <row r="8">
      <c r="A8" s="10" t="inlineStr">
        <is>
          <t>Prezzo del menù bambini, a persona</t>
        </is>
      </c>
      <c r="B8" s="13" t="n"/>
      <c r="E8" s="12" t="inlineStr">
        <is>
          <t>Se il catering ha più fasce, usate la più cara.</t>
        </is>
      </c>
    </row>
    <row r="9">
      <c r="A9" s="10" t="inlineStr">
        <is>
          <t>Menù bambini, fascia 1: fino a quanti anni (compresi)</t>
        </is>
      </c>
      <c r="B9" s="11" t="n"/>
      <c r="E9" s="12" t="inlineStr">
        <is>
          <t>Le fasce le decide il catering, non c'è una regola fissa.</t>
        </is>
      </c>
    </row>
    <row r="10">
      <c r="A10" s="10" t="inlineStr">
        <is>
          <t>Menù bambini, fascia 2: fino a quanti anni (compresi)</t>
        </is>
      </c>
      <c r="B10" s="11" t="n"/>
      <c r="E10" s="12" t="inlineStr">
        <is>
          <t>Lasciate vuoto se il catering ha una sola fascia.</t>
        </is>
      </c>
    </row>
    <row r="12">
      <c r="A12" s="8" t="inlineStr">
        <is>
          <t>La lista</t>
        </is>
      </c>
      <c r="B12" s="9" t="n"/>
      <c r="C12" s="9" t="n"/>
      <c r="D12" s="9" t="n"/>
      <c r="E12" s="9" t="n"/>
    </row>
    <row r="13">
      <c r="A13" s="14" t="inlineStr">
        <is>
          <t>Persone in lista</t>
        </is>
      </c>
      <c r="B13" s="15">
        <f>COUNTA(Invitati!$A$2:$A$501)</f>
        <v/>
      </c>
    </row>
    <row r="14">
      <c r="A14" s="16" t="inlineStr">
        <is>
          <t>in lista A</t>
        </is>
      </c>
      <c r="B14" s="17">
        <f>COUNTIFS(Invitati!$A$2:$A$501,"&lt;&gt;",Invitati!$E$2:$E$501,"A")</f>
        <v/>
      </c>
    </row>
    <row r="15">
      <c r="A15" s="16" t="inlineStr">
        <is>
          <t>in lista B</t>
        </is>
      </c>
      <c r="B15" s="17">
        <f>COUNTIFS(Invitati!$A$2:$A$501,"&lt;&gt;",Invitati!$E$2:$E$501,"B")</f>
        <v/>
      </c>
    </row>
    <row r="16">
      <c r="A16" s="16" t="inlineStr">
        <is>
          <t>senza «Invitato a»</t>
        </is>
      </c>
      <c r="B16" s="17">
        <f>COUNTIFS(Invitati!$A$2:$A$501,"&lt;&gt;",Invitati!$F$2:$F$501,"")</f>
        <v/>
      </c>
      <c r="E16" s="12" t="inlineStr">
        <is>
          <t>Finché la cella Invitato a resta vuota (è gialla), non contano né nei posti né per il catering.</t>
        </is>
      </c>
    </row>
    <row r="17">
      <c r="A17" s="14" t="inlineStr">
        <is>
          <t>Partecipazioni da preparare (nuclei)</t>
        </is>
      </c>
      <c r="B17" s="15">
        <f>SUMPRODUCT((Invitati!$B$2:$B$501&lt;&gt;"")/(COUNTIF(Invitati!$B$2:$B$501,Invitati!$B$2:$B$501&amp;"")+(Invitati!$B$2:$B$501="")))+COUNTIFS(Invitati!$A$2:$A$501,"&lt;&gt;",Invitati!$B$2:$B$501,"")</f>
        <v/>
      </c>
      <c r="E17" s="12" t="inlineStr">
        <is>
          <t>Una per nucleo. Chi non ha un nucleo conta come una partecipazione a sé.</t>
        </is>
      </c>
    </row>
    <row r="18">
      <c r="A18" s="16" t="inlineStr">
        <is>
          <t>Partecipazioni inviate</t>
        </is>
      </c>
      <c r="B18" s="17">
        <f>SUMPRODUCT((Invitati!$B$2:$B$501&lt;&gt;"")*(Invitati!$K$2:$K$501="Sì")/(COUNTIFS(Invitati!$B$2:$B$501,Invitati!$B$2:$B$501&amp;"",Invitati!$K$2:$K$501,"Sì")+(Invitati!$K$2:$K$501&lt;&gt;"Sì")+(Invitati!$B$2:$B$501="")))+COUNTIFS(Invitati!$A$2:$A$501,"&lt;&gt;",Invitati!$B$2:$B$501,"",Invitati!$K$2:$K$501,"Sì")</f>
        <v/>
      </c>
      <c r="E18" s="12" t="inlineStr">
        <is>
          <t>Un nucleo conta come inviato appena una sua riga ha Sì.</t>
        </is>
      </c>
    </row>
    <row r="19">
      <c r="A19" s="16" t="inlineStr">
        <is>
          <t>Partecipazioni ancora da inviare</t>
        </is>
      </c>
      <c r="B19" s="17">
        <f>$B$17-$B$18</f>
        <v/>
      </c>
    </row>
    <row r="20">
      <c r="A20" s="10" t="inlineStr">
        <is>
          <t>Al ricevimento, solo lista A (esclusi i no)</t>
        </is>
      </c>
      <c r="B20" s="17">
        <f>COUNTIFS(Invitati!$A$2:$A$501,"&lt;&gt;",Invitati!$F$2:$F$501,Elenchi!$C$2,Invitati!$L$2:$L$501,"&lt;&gt;No",Invitati!$E$2:$E$501,"A")</f>
        <v/>
      </c>
    </row>
    <row r="21">
      <c r="A21" s="14" t="inlineStr">
        <is>
          <t>Al ricevimento, tutta la lista (esclusi i no)</t>
        </is>
      </c>
      <c r="B21" s="15">
        <f>COUNTIFS(Invitati!$A$2:$A$501,"&lt;&gt;",Invitati!$F$2:$F$501,Elenchi!$C$2,Invitati!$L$2:$L$501,"&lt;&gt;No")</f>
        <v/>
      </c>
    </row>
    <row r="22">
      <c r="A22" s="16" t="inlineStr">
        <is>
          <t>di cui bambini</t>
        </is>
      </c>
      <c r="B22" s="17">
        <f>COUNTIFS(Invitati!$A$2:$A$501,"&lt;&gt;",Invitati!$F$2:$F$501,Elenchi!$C$2,Invitati!$L$2:$L$501,"&lt;&gt;No",Invitati!$G$2:$G$501,"Bambino")</f>
        <v/>
      </c>
    </row>
    <row r="23">
      <c r="A23" s="10" t="inlineStr">
        <is>
          <t>Posti liberi contando solo la lista A</t>
        </is>
      </c>
      <c r="B23" s="17">
        <f>IF($B$6="","",$B$6-$B$20)</f>
        <v/>
      </c>
      <c r="E23" s="12" t="inlineStr">
        <is>
          <t>Quanti posti restano per la lista B. Chi della lista B invitate, spostatelo nella lista A.</t>
        </is>
      </c>
    </row>
    <row r="24">
      <c r="A24" s="14" t="inlineStr">
        <is>
          <t>Posti liberi con tutta la lista</t>
        </is>
      </c>
      <c r="B24" s="15">
        <f>IF($B$6="","",$B$6-$B$21)</f>
        <v/>
      </c>
      <c r="E24" s="12" t="inlineStr">
        <is>
          <t>Sotto zero: la lista è più lunga dei posti.</t>
        </is>
      </c>
    </row>
    <row r="25">
      <c r="A25" s="10" t="inlineStr">
        <is>
          <t>Stima del costo del ricevimento, tutta la lista</t>
        </is>
      </c>
      <c r="B25" s="18">
        <f>IF(AND($B$7="",$B$8=""),"",($B$21-$B$22)*IF(ISNUMBER($B$7),$B$7,0)+$B$22*IF(ISNUMBER($B$8),$B$8,0))</f>
        <v/>
      </c>
      <c r="E25" s="12" t="inlineStr">
        <is>
          <t>Solo il menù a persona, senza bevande, torta e servizi extra.</t>
        </is>
      </c>
    </row>
    <row r="27">
      <c r="A27" s="8" t="inlineStr">
        <is>
          <t>Le risposte</t>
        </is>
      </c>
      <c r="B27" s="9" t="n"/>
      <c r="C27" s="9" t="n"/>
      <c r="D27" s="9" t="n"/>
      <c r="E27" s="9" t="n"/>
    </row>
    <row r="28">
      <c r="A28" s="14" t="inlineStr">
        <is>
          <t>Hanno detto sì</t>
        </is>
      </c>
      <c r="B28" s="15">
        <f>COUNTIFS(Invitati!$A$2:$A$501,"&lt;&gt;",Invitati!$L$2:$L$501,"Sì")</f>
        <v/>
      </c>
    </row>
    <row r="29">
      <c r="A29" s="10" t="inlineStr">
        <is>
          <t>Hanno detto no</t>
        </is>
      </c>
      <c r="B29" s="17">
        <f>COUNTIFS(Invitati!$A$2:$A$501,"&lt;&gt;",Invitati!$L$2:$L$501,"No")</f>
        <v/>
      </c>
    </row>
    <row r="30">
      <c r="A30" s="14" t="inlineStr">
        <is>
          <t>In attesa di risposta</t>
        </is>
      </c>
      <c r="B30" s="15">
        <f>$B$13-$B$28-$B$29</f>
        <v/>
      </c>
    </row>
    <row r="31">
      <c r="A31" s="16" t="inlineStr">
        <is>
          <t>di cui con la partecipazione già inviata</t>
        </is>
      </c>
      <c r="B31" s="17">
        <f>SUMPRODUCT((Invitati!$A$2:$A$501&lt;&gt;"")*(Invitati!$L$2:$L$501&lt;&gt;"Sì")*(Invitati!$L$2:$L$501&lt;&gt;"No")*(((Invitati!$K$2:$K$501="Sì")+(Invitati!$B$2:$B$501&lt;&gt;"")*(COUNTIFS(Invitati!$B$2:$B$501,Invitati!$B$2:$B$501&amp;"",Invitati!$K$2:$K$501,"Sì")&gt;0))&gt;0))</f>
        <v/>
      </c>
      <c r="E31" s="12" t="inlineStr">
        <is>
          <t>Le righe gialle nel foglio Invitati: da sentire al telefono.</t>
        </is>
      </c>
    </row>
    <row r="32">
      <c r="A32" s="10" t="inlineStr">
        <is>
          <t>Adulti che hanno detto sì</t>
        </is>
      </c>
      <c r="B32" s="17">
        <f>COUNTIFS(Invitati!$A$2:$A$501,"&lt;&gt;",Invitati!$L$2:$L$501,"Sì",Invitati!$G$2:$G$501,"&lt;&gt;Bambino")</f>
        <v/>
      </c>
    </row>
    <row r="33">
      <c r="A33" s="10" t="inlineStr">
        <is>
          <t>Bambini che hanno detto sì</t>
        </is>
      </c>
      <c r="B33" s="17">
        <f>COUNTIFS(Invitati!$A$2:$A$501,"&lt;&gt;",Invitati!$L$2:$L$501,"Sì",Invitati!$G$2:$G$501,"Bambino")</f>
        <v/>
      </c>
    </row>
    <row r="35">
      <c r="A35" s="8" t="inlineStr">
        <is>
          <t>Per il catering: chi ha detto sì</t>
        </is>
      </c>
      <c r="B35" s="9" t="n"/>
      <c r="C35" s="9" t="n"/>
      <c r="D35" s="9" t="n"/>
      <c r="E35" s="9" t="n"/>
    </row>
    <row r="36">
      <c r="A36" s="14" t="inlineStr">
        <is>
          <t>Adulti al ricevimento</t>
        </is>
      </c>
      <c r="B36" s="15">
        <f>COUNTIFS(Invitati!$A$2:$A$501,"&lt;&gt;",Invitati!$L$2:$L$501,"Sì",Invitati!$F$2:$F$501,Elenchi!$C$2,Invitati!$G$2:$G$501,"&lt;&gt;Bambino")</f>
        <v/>
      </c>
    </row>
    <row r="37">
      <c r="A37" s="14" t="inlineStr">
        <is>
          <t>Bambini al ricevimento</t>
        </is>
      </c>
      <c r="B37" s="15">
        <f>COUNTIFS(Invitati!$A$2:$A$501,"&lt;&gt;",Invitati!$L$2:$L$501,"Sì",Invitati!$F$2:$F$501,Elenchi!$C$2,Invitati!$G$2:$G$501,"Bambino")</f>
        <v/>
      </c>
    </row>
    <row r="38">
      <c r="A38" s="16">
        <f>IF($B$9="","fascia 1: età da chiedere al catering","fascia 1: fino a "&amp;$B$9&amp;" anni")</f>
        <v/>
      </c>
      <c r="B38" s="17">
        <f>IF($B$9="","",COUNTIFS(Invitati!$A$2:$A$501,"&lt;&gt;",Invitati!$L$2:$L$501,"Sì",Invitati!$F$2:$F$501,Elenchi!$C$2,Invitati!$G$2:$G$501,"Bambino",Invitati!$H$2:$H$501,"&lt;&gt;",Invitati!$H$2:$H$501,"&lt;="&amp;$B$9))</f>
        <v/>
      </c>
    </row>
    <row r="39">
      <c r="A39" s="16">
        <f>IF(OR($B$9="",$B$10=""),"fascia 2","fascia 2: da "&amp;($B$9+1)&amp;" a "&amp;$B$10&amp;" anni")</f>
        <v/>
      </c>
      <c r="B39" s="17">
        <f>IF(OR($B$9="",$B$10=""),"",COUNTIFS(Invitati!$A$2:$A$501,"&lt;&gt;",Invitati!$L$2:$L$501,"Sì",Invitati!$F$2:$F$501,Elenchi!$C$2,Invitati!$G$2:$G$501,"Bambino",Invitati!$H$2:$H$501,"&lt;&gt;",Invitati!$H$2:$H$501,"&gt;"&amp;$B$9,Invitati!$H$2:$H$501,"&lt;="&amp;$B$10))</f>
        <v/>
      </c>
    </row>
    <row r="40">
      <c r="A40" s="16">
        <f>IF($B$10="",IF($B$9="","oltre le fasce","oltre "&amp;$B$9&amp;" anni"),"oltre "&amp;$B$10&amp;" anni")</f>
        <v/>
      </c>
      <c r="B40" s="17">
        <f>IF(AND($B$9="",$B$10=""),"",COUNTIFS(Invitati!$A$2:$A$501,"&lt;&gt;",Invitati!$L$2:$L$501,"Sì",Invitati!$F$2:$F$501,Elenchi!$C$2,Invitati!$G$2:$G$501,"Bambino",Invitati!$H$2:$H$501,"&lt;&gt;",Invitati!$H$2:$H$501,"&gt;"&amp;IF($B$10="",$B$9,$B$10)))</f>
        <v/>
      </c>
      <c r="E40" s="12" t="inlineStr">
        <is>
          <t>Chiedete al catering se per loro vale già il menù adulti.</t>
        </is>
      </c>
    </row>
    <row r="41">
      <c r="A41" s="16" t="inlineStr">
        <is>
          <t>senza età</t>
        </is>
      </c>
      <c r="B41" s="17">
        <f>COUNTIFS(Invitati!$A$2:$A$501,"&lt;&gt;",Invitati!$L$2:$L$501,"Sì",Invitati!$F$2:$F$501,Elenchi!$C$2,Invitati!$G$2:$G$501,"Bambino",Invitati!$H$2:$H$501,"")</f>
        <v/>
      </c>
      <c r="E41" s="12" t="inlineStr">
        <is>
          <t>Chiedete l'età ai genitori.</t>
        </is>
      </c>
    </row>
    <row r="42">
      <c r="A42" s="10" t="inlineStr">
        <is>
          <t>Stima del costo con le conferme</t>
        </is>
      </c>
      <c r="B42" s="18">
        <f>IF(AND($B$7="",$B$8=""),"",$B$36*IF(ISNUMBER($B$7),$B$7,0)+$B$37*IF(ISNUMBER($B$8),$B$8,0))</f>
        <v/>
      </c>
    </row>
    <row r="43">
      <c r="A43" s="10">
        <f>IF(Elenchi!C3="","",Elenchi!C3&amp;" (hanno detto sì)")</f>
        <v/>
      </c>
      <c r="B43" s="17">
        <f>IF(Elenchi!C3="","",COUNTIFS(Invitati!$A$2:$A$501,"&lt;&gt;",Invitati!$L$2:$L$501,"Sì",Invitati!$F$2:$F$501,Elenchi!C3))</f>
        <v/>
      </c>
    </row>
    <row r="44">
      <c r="A44" s="10">
        <f>IF(Elenchi!C4="","",Elenchi!C4&amp;" (hanno detto sì)")</f>
        <v/>
      </c>
      <c r="B44" s="17">
        <f>IF(Elenchi!C4="","",COUNTIFS(Invitati!$A$2:$A$501,"&lt;&gt;",Invitati!$L$2:$L$501,"Sì",Invitati!$F$2:$F$501,Elenchi!C4))</f>
        <v/>
      </c>
      <c r="E44" s="12" t="inlineStr">
        <is>
          <t>Al catering servono numeri separati per il pasto e per la serata.</t>
        </is>
      </c>
    </row>
    <row r="45">
      <c r="A45" s="10">
        <f>IF(Elenchi!C5="","",Elenchi!C5&amp;" (hanno detto sì)")</f>
        <v/>
      </c>
      <c r="B45" s="17">
        <f>IF(Elenchi!C5="","",COUNTIFS(Invitati!$A$2:$A$501,"&lt;&gt;",Invitati!$L$2:$L$501,"Sì",Invitati!$F$2:$F$501,Elenchi!C5))</f>
        <v/>
      </c>
    </row>
    <row r="46">
      <c r="A46" s="19" t="inlineStr">
        <is>
          <t>Diete (tutte le persone che hanno detto sì)</t>
        </is>
      </c>
    </row>
    <row r="47">
      <c r="A47" s="16">
        <f>Elenchi!D3&amp;""</f>
        <v/>
      </c>
      <c r="B47" s="17">
        <f>IF(Elenchi!D3="","",COUNTIFS(Invitati!$A$2:$A$501,"&lt;&gt;",Invitati!$L$2:$L$501,"Sì",Invitati!$O$2:$O$501,Elenchi!D3))</f>
        <v/>
      </c>
    </row>
    <row r="48">
      <c r="A48" s="16">
        <f>Elenchi!D4&amp;""</f>
        <v/>
      </c>
      <c r="B48" s="17">
        <f>IF(Elenchi!D4="","",COUNTIFS(Invitati!$A$2:$A$501,"&lt;&gt;",Invitati!$L$2:$L$501,"Sì",Invitati!$O$2:$O$501,Elenchi!D4))</f>
        <v/>
      </c>
    </row>
    <row r="49">
      <c r="A49" s="16">
        <f>Elenchi!D5&amp;""</f>
        <v/>
      </c>
      <c r="B49" s="17">
        <f>IF(Elenchi!D5="","",COUNTIFS(Invitati!$A$2:$A$501,"&lt;&gt;",Invitati!$L$2:$L$501,"Sì",Invitati!$O$2:$O$501,Elenchi!D5))</f>
        <v/>
      </c>
    </row>
    <row r="50">
      <c r="A50" s="16">
        <f>Elenchi!D6&amp;""</f>
        <v/>
      </c>
      <c r="B50" s="17">
        <f>IF(Elenchi!D6="","",COUNTIFS(Invitati!$A$2:$A$501,"&lt;&gt;",Invitati!$L$2:$L$501,"Sì",Invitati!$O$2:$O$501,Elenchi!D6))</f>
        <v/>
      </c>
    </row>
    <row r="51">
      <c r="A51" s="16">
        <f>Elenchi!D7&amp;""</f>
        <v/>
      </c>
      <c r="B51" s="17">
        <f>IF(Elenchi!D7="","",COUNTIFS(Invitati!$A$2:$A$501,"&lt;&gt;",Invitati!$L$2:$L$501,"Sì",Invitati!$O$2:$O$501,Elenchi!D7))</f>
        <v/>
      </c>
    </row>
    <row r="52">
      <c r="A52" s="16">
        <f>Elenchi!D8&amp;""</f>
        <v/>
      </c>
      <c r="B52" s="17">
        <f>IF(Elenchi!D8="","",COUNTIFS(Invitati!$A$2:$A$501,"&lt;&gt;",Invitati!$L$2:$L$501,"Sì",Invitati!$O$2:$O$501,Elenchi!D8))</f>
        <v/>
      </c>
    </row>
    <row r="53">
      <c r="A53" s="16">
        <f>Elenchi!D9&amp;""</f>
        <v/>
      </c>
      <c r="B53" s="17">
        <f>IF(Elenchi!D9="","",COUNTIFS(Invitati!$A$2:$A$501,"&lt;&gt;",Invitati!$L$2:$L$501,"Sì",Invitati!$O$2:$O$501,Elenchi!D9))</f>
        <v/>
      </c>
    </row>
    <row r="54">
      <c r="A54" s="16">
        <f>Elenchi!D10&amp;""</f>
        <v/>
      </c>
      <c r="B54" s="17">
        <f>IF(Elenchi!D10="","",COUNTIFS(Invitati!$A$2:$A$501,"&lt;&gt;",Invitati!$L$2:$L$501,"Sì",Invitati!$O$2:$O$501,Elenchi!D10))</f>
        <v/>
      </c>
    </row>
    <row r="55">
      <c r="A55" s="16" t="inlineStr">
        <is>
          <t>con allergie o note</t>
        </is>
      </c>
      <c r="B55" s="17">
        <f>COUNTIFS(Invitati!$A$2:$A$501,"&lt;&gt;",Invitati!$L$2:$L$501,"Sì",Invitati!$P$2:$P$501,"&lt;&gt;")</f>
        <v/>
      </c>
      <c r="E55" s="12" t="inlineStr">
        <is>
          <t>Leggetele una per una prima di passarle al catering.</t>
        </is>
      </c>
    </row>
    <row r="56">
      <c r="A56" s="19">
        <f>IF('Menù'!A3="","Scelta 1",'Menù'!A3)</f>
        <v/>
      </c>
    </row>
    <row r="57">
      <c r="A57" s="16">
        <f>'Menù'!A4&amp;""</f>
        <v/>
      </c>
      <c r="B57" s="17">
        <f>IF('Menù'!A4="","",COUNTIFS(Invitati!$A$2:$A$501,"&lt;&gt;",Invitati!$L$2:$L$501,"Sì",Invitati!$F$2:$F$501,Elenchi!$C$2,Invitati!$M$2:$M$501,'Menù'!A4))</f>
        <v/>
      </c>
    </row>
    <row r="58">
      <c r="A58" s="16">
        <f>'Menù'!A5&amp;""</f>
        <v/>
      </c>
      <c r="B58" s="17">
        <f>IF('Menù'!A5="","",COUNTIFS(Invitati!$A$2:$A$501,"&lt;&gt;",Invitati!$L$2:$L$501,"Sì",Invitati!$F$2:$F$501,Elenchi!$C$2,Invitati!$M$2:$M$501,'Menù'!A5))</f>
        <v/>
      </c>
    </row>
    <row r="59">
      <c r="A59" s="16">
        <f>'Menù'!A6&amp;""</f>
        <v/>
      </c>
      <c r="B59" s="17">
        <f>IF('Menù'!A6="","",COUNTIFS(Invitati!$A$2:$A$501,"&lt;&gt;",Invitati!$L$2:$L$501,"Sì",Invitati!$F$2:$F$501,Elenchi!$C$2,Invitati!$M$2:$M$501,'Menù'!A6))</f>
        <v/>
      </c>
    </row>
    <row r="60">
      <c r="A60" s="16">
        <f>'Menù'!A7&amp;""</f>
        <v/>
      </c>
      <c r="B60" s="17">
        <f>IF('Menù'!A7="","",COUNTIFS(Invitati!$A$2:$A$501,"&lt;&gt;",Invitati!$L$2:$L$501,"Sì",Invitati!$F$2:$F$501,Elenchi!$C$2,Invitati!$M$2:$M$501,'Menù'!A7))</f>
        <v/>
      </c>
    </row>
    <row r="61">
      <c r="A61" s="16">
        <f>'Menù'!A8&amp;""</f>
        <v/>
      </c>
      <c r="B61" s="17">
        <f>IF('Menù'!A8="","",COUNTIFS(Invitati!$A$2:$A$501,"&lt;&gt;",Invitati!$L$2:$L$501,"Sì",Invitati!$F$2:$F$501,Elenchi!$C$2,Invitati!$M$2:$M$501,'Menù'!A8))</f>
        <v/>
      </c>
    </row>
    <row r="62">
      <c r="A62" s="16">
        <f>'Menù'!A9&amp;""</f>
        <v/>
      </c>
      <c r="B62" s="17">
        <f>IF('Menù'!A9="","",COUNTIFS(Invitati!$A$2:$A$501,"&lt;&gt;",Invitati!$L$2:$L$501,"Sì",Invitati!$F$2:$F$501,Elenchi!$C$2,Invitati!$M$2:$M$501,'Menù'!A9))</f>
        <v/>
      </c>
    </row>
    <row r="63">
      <c r="A63" s="16" t="inlineStr">
        <is>
          <t>senza un piatto del Menù</t>
        </is>
      </c>
      <c r="B63" s="17">
        <f>IF(COUNTA('Menù'!A4:A9)=0,"",$B$36+$B$37-SUM($B$57:$B$62))</f>
        <v/>
      </c>
      <c r="E63" s="12" t="inlineStr">
        <is>
          <t>Non hanno ancora scelto, oppure hanno scelto un piatto che poi avete rinominato o tolto dal Menù: da chiedere.</t>
        </is>
      </c>
    </row>
    <row r="64">
      <c r="A64" s="19">
        <f>IF('Menù'!B3="","Scelta 2",'Menù'!B3)</f>
        <v/>
      </c>
    </row>
    <row r="65">
      <c r="A65" s="16">
        <f>'Menù'!B4&amp;""</f>
        <v/>
      </c>
      <c r="B65" s="17">
        <f>IF('Menù'!B4="","",COUNTIFS(Invitati!$A$2:$A$501,"&lt;&gt;",Invitati!$L$2:$L$501,"Sì",Invitati!$F$2:$F$501,Elenchi!$C$2,Invitati!$N$2:$N$501,'Menù'!B4))</f>
        <v/>
      </c>
    </row>
    <row r="66">
      <c r="A66" s="16">
        <f>'Menù'!B5&amp;""</f>
        <v/>
      </c>
      <c r="B66" s="17">
        <f>IF('Menù'!B5="","",COUNTIFS(Invitati!$A$2:$A$501,"&lt;&gt;",Invitati!$L$2:$L$501,"Sì",Invitati!$F$2:$F$501,Elenchi!$C$2,Invitati!$N$2:$N$501,'Menù'!B5))</f>
        <v/>
      </c>
    </row>
    <row r="67">
      <c r="A67" s="16">
        <f>'Menù'!B6&amp;""</f>
        <v/>
      </c>
      <c r="B67" s="17">
        <f>IF('Menù'!B6="","",COUNTIFS(Invitati!$A$2:$A$501,"&lt;&gt;",Invitati!$L$2:$L$501,"Sì",Invitati!$F$2:$F$501,Elenchi!$C$2,Invitati!$N$2:$N$501,'Menù'!B6))</f>
        <v/>
      </c>
    </row>
    <row r="68">
      <c r="A68" s="16">
        <f>'Menù'!B7&amp;""</f>
        <v/>
      </c>
      <c r="B68" s="17">
        <f>IF('Menù'!B7="","",COUNTIFS(Invitati!$A$2:$A$501,"&lt;&gt;",Invitati!$L$2:$L$501,"Sì",Invitati!$F$2:$F$501,Elenchi!$C$2,Invitati!$N$2:$N$501,'Menù'!B7))</f>
        <v/>
      </c>
    </row>
    <row r="69">
      <c r="A69" s="16">
        <f>'Menù'!B8&amp;""</f>
        <v/>
      </c>
      <c r="B69" s="17">
        <f>IF('Menù'!B8="","",COUNTIFS(Invitati!$A$2:$A$501,"&lt;&gt;",Invitati!$L$2:$L$501,"Sì",Invitati!$F$2:$F$501,Elenchi!$C$2,Invitati!$N$2:$N$501,'Menù'!B8))</f>
        <v/>
      </c>
    </row>
    <row r="70">
      <c r="A70" s="16">
        <f>'Menù'!B9&amp;""</f>
        <v/>
      </c>
      <c r="B70" s="17">
        <f>IF('Menù'!B9="","",COUNTIFS(Invitati!$A$2:$A$501,"&lt;&gt;",Invitati!$L$2:$L$501,"Sì",Invitati!$F$2:$F$501,Elenchi!$C$2,Invitati!$N$2:$N$501,'Menù'!B9))</f>
        <v/>
      </c>
    </row>
    <row r="71">
      <c r="A71" s="16" t="inlineStr">
        <is>
          <t>senza un piatto del Menù</t>
        </is>
      </c>
      <c r="B71" s="17">
        <f>IF(COUNTA('Menù'!B4:B9)=0,"",$B$36+$B$37-SUM($B$65:$B$70))</f>
        <v/>
      </c>
      <c r="E71" s="12" t="inlineStr">
        <is>
          <t>Non hanno ancora scelto, oppure hanno scelto un piatto che poi avete rinominato o tolto dal Menù: da chiedere.</t>
        </is>
      </c>
    </row>
    <row r="73">
      <c r="A73" s="8" t="inlineStr">
        <is>
          <t>Per lato</t>
        </is>
      </c>
      <c r="B73" s="9" t="n"/>
      <c r="C73" s="9" t="n"/>
      <c r="D73" s="9" t="n"/>
      <c r="E73" s="9" t="n"/>
    </row>
    <row r="74">
      <c r="B74" s="20" t="inlineStr">
        <is>
          <t>In lista</t>
        </is>
      </c>
      <c r="C74" s="20" t="inlineStr">
        <is>
          <t>Hanno detto sì</t>
        </is>
      </c>
      <c r="D74" s="20" t="inlineStr">
        <is>
          <t>In attesa</t>
        </is>
      </c>
    </row>
    <row r="75">
      <c r="A75">
        <f>Elenchi!A2&amp;""</f>
        <v/>
      </c>
      <c r="B75" s="21">
        <f>COUNTIFS(Invitati!$A$2:$A$501,"&lt;&gt;",Invitati!$C$2:$C$501,Elenchi!A2)</f>
        <v/>
      </c>
      <c r="C75" s="21">
        <f>COUNTIFS(Invitati!$A$2:$A$501,"&lt;&gt;",Invitati!$C$2:$C$501,Elenchi!A2,Invitati!$L$2:$L$501,"Sì")</f>
        <v/>
      </c>
      <c r="D75" s="21">
        <f>COUNTIFS(Invitati!$A$2:$A$501,"&lt;&gt;",Invitati!$C$2:$C$501,Elenchi!A2)-COUNTIFS(Invitati!$A$2:$A$501,"&lt;&gt;",Invitati!$C$2:$C$501,Elenchi!A2,Invitati!$L$2:$L$501,"Sì")-COUNTIFS(Invitati!$A$2:$A$501,"&lt;&gt;",Invitati!$C$2:$C$501,Elenchi!A2,Invitati!$L$2:$L$501,"No")</f>
        <v/>
      </c>
    </row>
    <row r="76">
      <c r="A76">
        <f>Elenchi!A3&amp;""</f>
        <v/>
      </c>
      <c r="B76" s="21">
        <f>COUNTIFS(Invitati!$A$2:$A$501,"&lt;&gt;",Invitati!$C$2:$C$501,Elenchi!A3)</f>
        <v/>
      </c>
      <c r="C76" s="21">
        <f>COUNTIFS(Invitati!$A$2:$A$501,"&lt;&gt;",Invitati!$C$2:$C$501,Elenchi!A3,Invitati!$L$2:$L$501,"Sì")</f>
        <v/>
      </c>
      <c r="D76" s="21">
        <f>COUNTIFS(Invitati!$A$2:$A$501,"&lt;&gt;",Invitati!$C$2:$C$501,Elenchi!A3)-COUNTIFS(Invitati!$A$2:$A$501,"&lt;&gt;",Invitati!$C$2:$C$501,Elenchi!A3,Invitati!$L$2:$L$501,"Sì")-COUNTIFS(Invitati!$A$2:$A$501,"&lt;&gt;",Invitati!$C$2:$C$501,Elenchi!A3,Invitati!$L$2:$L$501,"No")</f>
        <v/>
      </c>
    </row>
    <row r="77">
      <c r="A77">
        <f>Elenchi!A4&amp;""</f>
        <v/>
      </c>
      <c r="B77" s="21">
        <f>COUNTIFS(Invitati!$A$2:$A$501,"&lt;&gt;",Invitati!$C$2:$C$501,Elenchi!A4)</f>
        <v/>
      </c>
      <c r="C77" s="21">
        <f>COUNTIFS(Invitati!$A$2:$A$501,"&lt;&gt;",Invitati!$C$2:$C$501,Elenchi!A4,Invitati!$L$2:$L$501,"Sì")</f>
        <v/>
      </c>
      <c r="D77" s="21">
        <f>COUNTIFS(Invitati!$A$2:$A$501,"&lt;&gt;",Invitati!$C$2:$C$501,Elenchi!A4)-COUNTIFS(Invitati!$A$2:$A$501,"&lt;&gt;",Invitati!$C$2:$C$501,Elenchi!A4,Invitati!$L$2:$L$501,"Sì")-COUNTIFS(Invitati!$A$2:$A$501,"&lt;&gt;",Invitati!$C$2:$C$501,Elenchi!A4,Invitati!$L$2:$L$501,"No")</f>
        <v/>
      </c>
    </row>
    <row r="78">
      <c r="A78" t="inlineStr">
        <is>
          <t>senza lato</t>
        </is>
      </c>
      <c r="B78" s="22">
        <f>COUNTIFS(Invitati!$A$2:$A$501,"&lt;&gt;",Invitati!$C$2:$C$501,"")</f>
        <v/>
      </c>
    </row>
    <row r="80">
      <c r="A80" s="8" t="inlineStr">
        <is>
          <t>Dopo il matrimonio</t>
        </is>
      </c>
      <c r="B80" s="9" t="n"/>
      <c r="C80" s="9" t="n"/>
      <c r="D80" s="9" t="n"/>
      <c r="E80" s="9" t="n"/>
    </row>
    <row r="81">
      <c r="A81" s="10" t="inlineStr">
        <is>
          <t>Regali segnati senza ringraziamento inviato</t>
        </is>
      </c>
      <c r="B81" s="17">
        <f>COUNTIFS(Invitati!$A$2:$A$501,"&lt;&gt;",Invitati!$R$2:$R$501,"&lt;&gt;",Invitati!$S$2:$S$501,"&lt;&gt;Sì")</f>
        <v/>
      </c>
    </row>
  </sheetData>
  <conditionalFormatting sqref="B23">
    <cfRule type="expression" priority="1" dxfId="4">
      <formula>AND(ISNUMBER(B23),B23&lt;0)</formula>
    </cfRule>
  </conditionalFormatting>
  <conditionalFormatting sqref="B24">
    <cfRule type="expression" priority="2" dxfId="4">
      <formula>AND(ISNUMBER(B24),B24&lt;0)</formula>
    </cfRule>
  </conditionalFormatting>
  <conditionalFormatting sqref="B31">
    <cfRule type="cellIs" priority="3" operator="greaterThan" dxfId="4">
      <formula>0</formula>
    </cfRule>
  </conditionalFormatting>
  <dataValidations count="3">
    <dataValidation sqref="B6" showDropDown="0" showInputMessage="0" showErrorMessage="1" allowBlank="1" errorTitle="Posti a sedere" error="Scrivete solo il numero dei posti, per esempio 120." type="whole" operator="greaterThanOrEqual">
      <formula1>0</formula1>
    </dataValidation>
    <dataValidation sqref="B7 B8" showDropDown="0" showInputMessage="0" showErrorMessage="1" allowBlank="1" errorTitle="Prezzo" error="Scrivete solo l'importo, senza valuta, per esempio 85." type="decimal" operator="greaterThanOrEqual">
      <formula1>0</formula1>
    </dataValidation>
    <dataValidation sqref="B9 B10" showDropDown="0" showInputMessage="0" showErrorMessage="1" allowBlank="1" errorTitle="Età" error="Scrivete solo il numero di anni, da 0 a 17, per esempio 3." type="whole" operator="between">
      <formula1>0</formula1>
      <formula2>17</formula2>
    </dataValidation>
  </dataValidation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tabSelected="0" workbookViewId="0">
      <selection activeCell="A1" sqref="A1"/>
    </sheetView>
  </sheetViews>
  <sheetFormatPr baseColWidth="8" defaultRowHeight="15"/>
  <cols>
    <col width="32" customWidth="1" min="1" max="1"/>
    <col width="32" customWidth="1" min="2" max="2"/>
  </cols>
  <sheetData>
    <row r="1">
      <c r="A1" s="1" t="inlineStr">
        <is>
          <t>Menù a scelta</t>
        </is>
      </c>
    </row>
    <row r="2" ht="40" customHeight="1">
      <c r="A2" s="23" t="inlineStr">
        <is>
          <t>Solo se gli invitati scelgono un piatto. Nella riga 3 il nome della portata, sotto i piatti: compaiono nei menu a tendina del foglio Invitati e nel Riepilogo. Ogni piatto una volta sola, un piatto ripetuto diventa rosso. Con un menù uguale per tutti lasciate vuoto.</t>
        </is>
      </c>
    </row>
    <row r="3">
      <c r="A3" s="24" t="inlineStr">
        <is>
          <t>Primo</t>
        </is>
      </c>
      <c r="B3" s="24" t="inlineStr">
        <is>
          <t>Secondo</t>
        </is>
      </c>
    </row>
    <row r="4">
      <c r="A4" s="25" t="n"/>
      <c r="B4" s="25" t="n"/>
    </row>
    <row r="5">
      <c r="A5" s="25" t="n"/>
      <c r="B5" s="25" t="n"/>
    </row>
    <row r="6">
      <c r="A6" s="25" t="n"/>
      <c r="B6" s="25" t="n"/>
    </row>
    <row r="7">
      <c r="A7" s="25" t="n"/>
      <c r="B7" s="25" t="n"/>
    </row>
    <row r="8">
      <c r="A8" s="25" t="n"/>
      <c r="B8" s="25" t="n"/>
    </row>
    <row r="9">
      <c r="A9" s="25" t="n"/>
      <c r="B9" s="25" t="n"/>
    </row>
  </sheetData>
  <mergeCells count="1">
    <mergeCell ref="A2:D2"/>
  </mergeCells>
  <conditionalFormatting sqref="A4:A9">
    <cfRule type="expression" priority="1" dxfId="4">
      <formula>AND(A4&lt;&gt;"",COUNTIF(A$4:A$9,A4)&gt;1)</formula>
    </cfRule>
  </conditionalFormatting>
  <conditionalFormatting sqref="B4:B9">
    <cfRule type="expression" priority="2" dxfId="4">
      <formula>AND(B4&lt;&gt;"",COUNTIF(B$4:B$9,B4)&gt;1)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tabSelected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</cols>
  <sheetData>
    <row r="1" ht="20" customHeight="1">
      <c r="A1" s="5" t="inlineStr">
        <is>
          <t>Lato</t>
        </is>
      </c>
      <c r="B1" s="5" t="inlineStr">
        <is>
          <t>Gruppo</t>
        </is>
      </c>
      <c r="C1" s="5" t="inlineStr">
        <is>
          <t>Invitato a</t>
        </is>
      </c>
      <c r="D1" s="5" t="inlineStr">
        <is>
          <t>Dieta</t>
        </is>
      </c>
    </row>
    <row r="2">
      <c r="A2" s="25" t="inlineStr">
        <is>
          <t>Sposa</t>
        </is>
      </c>
      <c r="B2" s="25" t="inlineStr">
        <is>
          <t>Famiglia stretta</t>
        </is>
      </c>
      <c r="C2" s="25" t="inlineStr">
        <is>
          <t>Cerimonia e ricevimento</t>
        </is>
      </c>
      <c r="D2" s="25" t="inlineStr">
        <is>
          <t>Nessuna restrizione</t>
        </is>
      </c>
    </row>
    <row r="3">
      <c r="A3" s="25" t="inlineStr">
        <is>
          <t>Sposo</t>
        </is>
      </c>
      <c r="B3" s="25" t="inlineStr">
        <is>
          <t>Parenti</t>
        </is>
      </c>
      <c r="C3" s="25" t="inlineStr">
        <is>
          <t>Solo cerimonia</t>
        </is>
      </c>
      <c r="D3" s="25" t="inlineStr">
        <is>
          <t>Vegetariano</t>
        </is>
      </c>
    </row>
    <row r="4">
      <c r="A4" s="25" t="inlineStr">
        <is>
          <t>Entrambi</t>
        </is>
      </c>
      <c r="B4" s="25" t="inlineStr">
        <is>
          <t>Amici</t>
        </is>
      </c>
      <c r="C4" s="25" t="inlineStr">
        <is>
          <t>Solo serata</t>
        </is>
      </c>
      <c r="D4" s="25" t="inlineStr">
        <is>
          <t>Vegano</t>
        </is>
      </c>
    </row>
    <row r="5">
      <c r="B5" s="25" t="inlineStr">
        <is>
          <t>Colleghi</t>
        </is>
      </c>
      <c r="C5" s="25" t="n"/>
      <c r="D5" s="25" t="inlineStr">
        <is>
          <t>Senza glutine</t>
        </is>
      </c>
    </row>
    <row r="6">
      <c r="B6" s="25" t="inlineStr">
        <is>
          <t>Amici dei genitori</t>
        </is>
      </c>
      <c r="D6" s="25" t="inlineStr">
        <is>
          <t>Senza lattosio</t>
        </is>
      </c>
    </row>
    <row r="7">
      <c r="B7" s="25" t="inlineStr">
        <is>
          <t>Altro</t>
        </is>
      </c>
      <c r="D7" s="25" t="inlineStr">
        <is>
          <t>Senza frutta secca</t>
        </is>
      </c>
    </row>
    <row r="8">
      <c r="B8" s="25" t="n"/>
      <c r="D8" s="25" t="inlineStr">
        <is>
          <t>Kosher</t>
        </is>
      </c>
    </row>
    <row r="9">
      <c r="B9" s="25" t="n"/>
      <c r="D9" s="25" t="inlineStr">
        <is>
          <t>Halal</t>
        </is>
      </c>
    </row>
    <row r="10">
      <c r="D10" s="25" t="inlineStr">
        <is>
          <t>Altro</t>
        </is>
      </c>
    </row>
    <row r="13" ht="43" customHeight="1">
      <c r="A13" s="23" t="inlineStr">
        <is>
          <t>Potete cambiare le voci o scriverne di nuove nelle celle gialle vuote: i menu a tendina e il Riepilogo si aggiornano. Fatelo prima di compilare la lista, perché le righe già scritte nel foglio Invitati non cambiano da sole.</t>
        </is>
      </c>
    </row>
    <row r="14" ht="17" customHeight="1">
      <c r="A14" s="23" t="inlineStr">
        <is>
          <t>Invitato a: la prima voce è quella del pranzo o della cena. Il Riepilogo la usa per i numeri del catering.</t>
        </is>
      </c>
    </row>
    <row r="15" ht="17" customHeight="1">
      <c r="A15" s="23" t="inlineStr">
        <is>
          <t>Dieta: la prima voce vale come nessuna esigenza e non viene contata.</t>
        </is>
      </c>
    </row>
  </sheetData>
  <mergeCells count="3">
    <mergeCell ref="A15:D15"/>
    <mergeCell ref="A13:D13"/>
    <mergeCell ref="A14:D14"/>
  </mergeCell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203"/>
  <sheetViews>
    <sheetView tabSelected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3.5" customWidth="1" min="2" max="2"/>
    <col width="14" customWidth="1" min="3" max="3"/>
    <col width="9" customWidth="1" min="4" max="4"/>
    <col width="6" customWidth="1" min="5" max="5"/>
    <col width="15" customWidth="1" min="6" max="6"/>
    <col width="10" customWidth="1" min="7" max="7"/>
    <col width="17" customWidth="1" min="8" max="8"/>
    <col width="13.5" customWidth="1" min="9" max="9"/>
    <col width="9" customWidth="1" min="10" max="10"/>
    <col width="15" customWidth="1" min="11" max="11"/>
    <col width="18" customWidth="1" min="12" max="12"/>
    <col width="7" customWidth="1" min="13" max="13"/>
  </cols>
  <sheetData>
    <row r="1" ht="24" customHeight="1">
      <c r="A1" s="1">
        <f>IF(COUNTA(Invitati!$A:$A)-ROW(Invitati!$A$1)&gt;COUNTIF($B$4:$B$203,"?*"),"Lista invitati del matrimonio: qui ci sono solo le prime 200 righe del foglio Invitati","Lista invitati del matrimonio")</f>
        <v/>
      </c>
      <c r="P1" s="7" t="inlineStr">
        <is>
          <t>Si riempie da solo con le prime 200 righe del foglio Invitati. Non scrivete qui: serve solo per stampare.</t>
        </is>
      </c>
    </row>
    <row r="2" ht="6" customHeight="1"/>
    <row r="3" ht="40" customHeight="1">
      <c r="A3" s="26" t="inlineStr">
        <is>
          <t>N.</t>
        </is>
      </c>
      <c r="B3" s="26" t="inlineStr">
        <is>
          <t>Nome e cognome</t>
        </is>
      </c>
      <c r="C3" s="26" t="inlineStr">
        <is>
          <t>Nucleo / busta</t>
        </is>
      </c>
      <c r="D3" s="26" t="inlineStr">
        <is>
          <t>Lato</t>
        </is>
      </c>
      <c r="E3" s="26" t="inlineStr">
        <is>
          <t>Lista</t>
        </is>
      </c>
      <c r="F3" s="26" t="inlineStr">
        <is>
          <t>Invitato a</t>
        </is>
      </c>
      <c r="G3" s="26" t="inlineStr">
        <is>
          <t>Adulto o bambino (età)</t>
        </is>
      </c>
      <c r="H3" s="26" t="inlineStr">
        <is>
          <t>Telefono o e-mail</t>
        </is>
      </c>
      <c r="I3" s="26" t="inlineStr">
        <is>
          <t>Partecipazione inviata</t>
        </is>
      </c>
      <c r="J3" s="26" t="inlineStr">
        <is>
          <t>Risposta</t>
        </is>
      </c>
      <c r="K3" s="26" t="inlineStr">
        <is>
          <t>Menù e dieta</t>
        </is>
      </c>
      <c r="L3" s="26" t="inlineStr">
        <is>
          <t>Allergie e note</t>
        </is>
      </c>
      <c r="M3" s="26" t="inlineStr">
        <is>
          <t>Tavolo</t>
        </is>
      </c>
    </row>
    <row r="4" ht="24" customHeight="1">
      <c r="A4" s="27" t="n">
        <v>1</v>
      </c>
      <c r="B4" s="28">
        <f>INDEX(Invitati!$A:$A,$A4+ROW(Invitati!$A$1))&amp;""</f>
        <v/>
      </c>
      <c r="C4" s="28">
        <f>INDEX(Invitati!$B:$B,$A4+ROW(Invitati!$A$1))&amp;""</f>
        <v/>
      </c>
      <c r="D4" s="28">
        <f>INDEX(Invitati!$C:$C,$A4+ROW(Invitati!$A$1))&amp;""</f>
        <v/>
      </c>
      <c r="E4" s="28">
        <f>INDEX(Invitati!$E:$E,$A4+ROW(Invitati!$A$1))&amp;""</f>
        <v/>
      </c>
      <c r="F4" s="28">
        <f>INDEX(Invitati!$F:$F,$A4+ROW(Invitati!$A$1))&amp;""</f>
        <v/>
      </c>
      <c r="G4" s="28">
        <f>IF(INDEX(Invitati!$G:$G,$A4+ROW(Invitati!$A$1))="Bambino","Bambino"&amp;IF(INDEX(Invitati!$H:$H,$A4+ROW(Invitati!$A$1))="",""," ("&amp;INDEX(Invitati!$H:$H,$A4+ROW(Invitati!$A$1))&amp;")"),INDEX(Invitati!$G:$G,$A4+ROW(Invitati!$A$1))&amp;"")</f>
        <v/>
      </c>
      <c r="H4" s="28">
        <f>INDEX(Invitati!$I:$I,$A4+ROW(Invitati!$A$1))&amp;""</f>
        <v/>
      </c>
      <c r="I4" s="28">
        <f>IF(OR(INDEX(Invitati!$K:$K,$A4+ROW(Invitati!$A$1))="Sì",AND(INDEX(Invitati!$B:$B,$A4+ROW(Invitati!$A$1))&lt;&gt;"",COUNTIFS(Invitati!$B$2:$B$501,INDEX(Invitati!$B:$B,$A4+ROW(Invitati!$A$1))&amp;"",Invitati!$K$2:$K$501,"Sì")&gt;0)),"Sì","")</f>
        <v/>
      </c>
      <c r="J4" s="28">
        <f>INDEX(Invitati!$L:$L,$A4+ROW(Invitati!$A$1))&amp;""</f>
        <v/>
      </c>
      <c r="K4" s="28">
        <f>MID(IF(INDEX(Invitati!$M:$M,$A4+ROW(Invitati!$A$1))="","",", "&amp;INDEX(Invitati!$M:$M,$A4+ROW(Invitati!$A$1)))&amp;IF(INDEX(Invitati!$N:$N,$A4+ROW(Invitati!$A$1))="","",", "&amp;INDEX(Invitati!$N:$N,$A4+ROW(Invitati!$A$1)))&amp;IF(OR(INDEX(Invitati!$O:$O,$A4+ROW(Invitati!$A$1))="",INDEX(Invitati!$O:$O,$A4+ROW(Invitati!$A$1))=Elenchi!$D$2),"",", "&amp;INDEX(Invitati!$O:$O,$A4+ROW(Invitati!$A$1))),3,200)</f>
        <v/>
      </c>
      <c r="L4" s="28">
        <f>INDEX(Invitati!$P:$P,$A4+ROW(Invitati!$A$1))&amp;""</f>
        <v/>
      </c>
      <c r="M4" s="28">
        <f>INDEX(Invitati!$Q:$Q,$A4+ROW(Invitati!$A$1))&amp;""</f>
        <v/>
      </c>
    </row>
    <row r="5" ht="24" customHeight="1">
      <c r="A5" s="27" t="n">
        <v>2</v>
      </c>
      <c r="B5" s="28">
        <f>INDEX(Invitati!$A:$A,$A5+ROW(Invitati!$A$1))&amp;""</f>
        <v/>
      </c>
      <c r="C5" s="28">
        <f>INDEX(Invitati!$B:$B,$A5+ROW(Invitati!$A$1))&amp;""</f>
        <v/>
      </c>
      <c r="D5" s="28">
        <f>INDEX(Invitati!$C:$C,$A5+ROW(Invitati!$A$1))&amp;""</f>
        <v/>
      </c>
      <c r="E5" s="28">
        <f>INDEX(Invitati!$E:$E,$A5+ROW(Invitati!$A$1))&amp;""</f>
        <v/>
      </c>
      <c r="F5" s="28">
        <f>INDEX(Invitati!$F:$F,$A5+ROW(Invitati!$A$1))&amp;""</f>
        <v/>
      </c>
      <c r="G5" s="28">
        <f>IF(INDEX(Invitati!$G:$G,$A5+ROW(Invitati!$A$1))="Bambino","Bambino"&amp;IF(INDEX(Invitati!$H:$H,$A5+ROW(Invitati!$A$1))="",""," ("&amp;INDEX(Invitati!$H:$H,$A5+ROW(Invitati!$A$1))&amp;")"),INDEX(Invitati!$G:$G,$A5+ROW(Invitati!$A$1))&amp;"")</f>
        <v/>
      </c>
      <c r="H5" s="28">
        <f>INDEX(Invitati!$I:$I,$A5+ROW(Invitati!$A$1))&amp;""</f>
        <v/>
      </c>
      <c r="I5" s="28">
        <f>IF(OR(INDEX(Invitati!$K:$K,$A5+ROW(Invitati!$A$1))="Sì",AND(INDEX(Invitati!$B:$B,$A5+ROW(Invitati!$A$1))&lt;&gt;"",COUNTIFS(Invitati!$B$2:$B$501,INDEX(Invitati!$B:$B,$A5+ROW(Invitati!$A$1))&amp;"",Invitati!$K$2:$K$501,"Sì")&gt;0)),"Sì","")</f>
        <v/>
      </c>
      <c r="J5" s="28">
        <f>INDEX(Invitati!$L:$L,$A5+ROW(Invitati!$A$1))&amp;""</f>
        <v/>
      </c>
      <c r="K5" s="28">
        <f>MID(IF(INDEX(Invitati!$M:$M,$A5+ROW(Invitati!$A$1))="","",", "&amp;INDEX(Invitati!$M:$M,$A5+ROW(Invitati!$A$1)))&amp;IF(INDEX(Invitati!$N:$N,$A5+ROW(Invitati!$A$1))="","",", "&amp;INDEX(Invitati!$N:$N,$A5+ROW(Invitati!$A$1)))&amp;IF(OR(INDEX(Invitati!$O:$O,$A5+ROW(Invitati!$A$1))="",INDEX(Invitati!$O:$O,$A5+ROW(Invitati!$A$1))=Elenchi!$D$2),"",", "&amp;INDEX(Invitati!$O:$O,$A5+ROW(Invitati!$A$1))),3,200)</f>
        <v/>
      </c>
      <c r="L5" s="28">
        <f>INDEX(Invitati!$P:$P,$A5+ROW(Invitati!$A$1))&amp;""</f>
        <v/>
      </c>
      <c r="M5" s="28">
        <f>INDEX(Invitati!$Q:$Q,$A5+ROW(Invitati!$A$1))&amp;""</f>
        <v/>
      </c>
    </row>
    <row r="6" ht="24" customHeight="1">
      <c r="A6" s="27" t="n">
        <v>3</v>
      </c>
      <c r="B6" s="28">
        <f>INDEX(Invitati!$A:$A,$A6+ROW(Invitati!$A$1))&amp;""</f>
        <v/>
      </c>
      <c r="C6" s="28">
        <f>INDEX(Invitati!$B:$B,$A6+ROW(Invitati!$A$1))&amp;""</f>
        <v/>
      </c>
      <c r="D6" s="28">
        <f>INDEX(Invitati!$C:$C,$A6+ROW(Invitati!$A$1))&amp;""</f>
        <v/>
      </c>
      <c r="E6" s="28">
        <f>INDEX(Invitati!$E:$E,$A6+ROW(Invitati!$A$1))&amp;""</f>
        <v/>
      </c>
      <c r="F6" s="28">
        <f>INDEX(Invitati!$F:$F,$A6+ROW(Invitati!$A$1))&amp;""</f>
        <v/>
      </c>
      <c r="G6" s="28">
        <f>IF(INDEX(Invitati!$G:$G,$A6+ROW(Invitati!$A$1))="Bambino","Bambino"&amp;IF(INDEX(Invitati!$H:$H,$A6+ROW(Invitati!$A$1))="",""," ("&amp;INDEX(Invitati!$H:$H,$A6+ROW(Invitati!$A$1))&amp;")"),INDEX(Invitati!$G:$G,$A6+ROW(Invitati!$A$1))&amp;"")</f>
        <v/>
      </c>
      <c r="H6" s="28">
        <f>INDEX(Invitati!$I:$I,$A6+ROW(Invitati!$A$1))&amp;""</f>
        <v/>
      </c>
      <c r="I6" s="28">
        <f>IF(OR(INDEX(Invitati!$K:$K,$A6+ROW(Invitati!$A$1))="Sì",AND(INDEX(Invitati!$B:$B,$A6+ROW(Invitati!$A$1))&lt;&gt;"",COUNTIFS(Invitati!$B$2:$B$501,INDEX(Invitati!$B:$B,$A6+ROW(Invitati!$A$1))&amp;"",Invitati!$K$2:$K$501,"Sì")&gt;0)),"Sì","")</f>
        <v/>
      </c>
      <c r="J6" s="28">
        <f>INDEX(Invitati!$L:$L,$A6+ROW(Invitati!$A$1))&amp;""</f>
        <v/>
      </c>
      <c r="K6" s="28">
        <f>MID(IF(INDEX(Invitati!$M:$M,$A6+ROW(Invitati!$A$1))="","",", "&amp;INDEX(Invitati!$M:$M,$A6+ROW(Invitati!$A$1)))&amp;IF(INDEX(Invitati!$N:$N,$A6+ROW(Invitati!$A$1))="","",", "&amp;INDEX(Invitati!$N:$N,$A6+ROW(Invitati!$A$1)))&amp;IF(OR(INDEX(Invitati!$O:$O,$A6+ROW(Invitati!$A$1))="",INDEX(Invitati!$O:$O,$A6+ROW(Invitati!$A$1))=Elenchi!$D$2),"",", "&amp;INDEX(Invitati!$O:$O,$A6+ROW(Invitati!$A$1))),3,200)</f>
        <v/>
      </c>
      <c r="L6" s="28">
        <f>INDEX(Invitati!$P:$P,$A6+ROW(Invitati!$A$1))&amp;""</f>
        <v/>
      </c>
      <c r="M6" s="28">
        <f>INDEX(Invitati!$Q:$Q,$A6+ROW(Invitati!$A$1))&amp;""</f>
        <v/>
      </c>
    </row>
    <row r="7" ht="24" customHeight="1">
      <c r="A7" s="27" t="n">
        <v>4</v>
      </c>
      <c r="B7" s="28">
        <f>INDEX(Invitati!$A:$A,$A7+ROW(Invitati!$A$1))&amp;""</f>
        <v/>
      </c>
      <c r="C7" s="28">
        <f>INDEX(Invitati!$B:$B,$A7+ROW(Invitati!$A$1))&amp;""</f>
        <v/>
      </c>
      <c r="D7" s="28">
        <f>INDEX(Invitati!$C:$C,$A7+ROW(Invitati!$A$1))&amp;""</f>
        <v/>
      </c>
      <c r="E7" s="28">
        <f>INDEX(Invitati!$E:$E,$A7+ROW(Invitati!$A$1))&amp;""</f>
        <v/>
      </c>
      <c r="F7" s="28">
        <f>INDEX(Invitati!$F:$F,$A7+ROW(Invitati!$A$1))&amp;""</f>
        <v/>
      </c>
      <c r="G7" s="28">
        <f>IF(INDEX(Invitati!$G:$G,$A7+ROW(Invitati!$A$1))="Bambino","Bambino"&amp;IF(INDEX(Invitati!$H:$H,$A7+ROW(Invitati!$A$1))="",""," ("&amp;INDEX(Invitati!$H:$H,$A7+ROW(Invitati!$A$1))&amp;")"),INDEX(Invitati!$G:$G,$A7+ROW(Invitati!$A$1))&amp;"")</f>
        <v/>
      </c>
      <c r="H7" s="28">
        <f>INDEX(Invitati!$I:$I,$A7+ROW(Invitati!$A$1))&amp;""</f>
        <v/>
      </c>
      <c r="I7" s="28">
        <f>IF(OR(INDEX(Invitati!$K:$K,$A7+ROW(Invitati!$A$1))="Sì",AND(INDEX(Invitati!$B:$B,$A7+ROW(Invitati!$A$1))&lt;&gt;"",COUNTIFS(Invitati!$B$2:$B$501,INDEX(Invitati!$B:$B,$A7+ROW(Invitati!$A$1))&amp;"",Invitati!$K$2:$K$501,"Sì")&gt;0)),"Sì","")</f>
        <v/>
      </c>
      <c r="J7" s="28">
        <f>INDEX(Invitati!$L:$L,$A7+ROW(Invitati!$A$1))&amp;""</f>
        <v/>
      </c>
      <c r="K7" s="28">
        <f>MID(IF(INDEX(Invitati!$M:$M,$A7+ROW(Invitati!$A$1))="","",", "&amp;INDEX(Invitati!$M:$M,$A7+ROW(Invitati!$A$1)))&amp;IF(INDEX(Invitati!$N:$N,$A7+ROW(Invitati!$A$1))="","",", "&amp;INDEX(Invitati!$N:$N,$A7+ROW(Invitati!$A$1)))&amp;IF(OR(INDEX(Invitati!$O:$O,$A7+ROW(Invitati!$A$1))="",INDEX(Invitati!$O:$O,$A7+ROW(Invitati!$A$1))=Elenchi!$D$2),"",", "&amp;INDEX(Invitati!$O:$O,$A7+ROW(Invitati!$A$1))),3,200)</f>
        <v/>
      </c>
      <c r="L7" s="28">
        <f>INDEX(Invitati!$P:$P,$A7+ROW(Invitati!$A$1))&amp;""</f>
        <v/>
      </c>
      <c r="M7" s="28">
        <f>INDEX(Invitati!$Q:$Q,$A7+ROW(Invitati!$A$1))&amp;""</f>
        <v/>
      </c>
    </row>
    <row r="8" ht="24" customHeight="1">
      <c r="A8" s="27" t="n">
        <v>5</v>
      </c>
      <c r="B8" s="28">
        <f>INDEX(Invitati!$A:$A,$A8+ROW(Invitati!$A$1))&amp;""</f>
        <v/>
      </c>
      <c r="C8" s="28">
        <f>INDEX(Invitati!$B:$B,$A8+ROW(Invitati!$A$1))&amp;""</f>
        <v/>
      </c>
      <c r="D8" s="28">
        <f>INDEX(Invitati!$C:$C,$A8+ROW(Invitati!$A$1))&amp;""</f>
        <v/>
      </c>
      <c r="E8" s="28">
        <f>INDEX(Invitati!$E:$E,$A8+ROW(Invitati!$A$1))&amp;""</f>
        <v/>
      </c>
      <c r="F8" s="28">
        <f>INDEX(Invitati!$F:$F,$A8+ROW(Invitati!$A$1))&amp;""</f>
        <v/>
      </c>
      <c r="G8" s="28">
        <f>IF(INDEX(Invitati!$G:$G,$A8+ROW(Invitati!$A$1))="Bambino","Bambino"&amp;IF(INDEX(Invitati!$H:$H,$A8+ROW(Invitati!$A$1))="",""," ("&amp;INDEX(Invitati!$H:$H,$A8+ROW(Invitati!$A$1))&amp;")"),INDEX(Invitati!$G:$G,$A8+ROW(Invitati!$A$1))&amp;"")</f>
        <v/>
      </c>
      <c r="H8" s="28">
        <f>INDEX(Invitati!$I:$I,$A8+ROW(Invitati!$A$1))&amp;""</f>
        <v/>
      </c>
      <c r="I8" s="28">
        <f>IF(OR(INDEX(Invitati!$K:$K,$A8+ROW(Invitati!$A$1))="Sì",AND(INDEX(Invitati!$B:$B,$A8+ROW(Invitati!$A$1))&lt;&gt;"",COUNTIFS(Invitati!$B$2:$B$501,INDEX(Invitati!$B:$B,$A8+ROW(Invitati!$A$1))&amp;"",Invitati!$K$2:$K$501,"Sì")&gt;0)),"Sì","")</f>
        <v/>
      </c>
      <c r="J8" s="28">
        <f>INDEX(Invitati!$L:$L,$A8+ROW(Invitati!$A$1))&amp;""</f>
        <v/>
      </c>
      <c r="K8" s="28">
        <f>MID(IF(INDEX(Invitati!$M:$M,$A8+ROW(Invitati!$A$1))="","",", "&amp;INDEX(Invitati!$M:$M,$A8+ROW(Invitati!$A$1)))&amp;IF(INDEX(Invitati!$N:$N,$A8+ROW(Invitati!$A$1))="","",", "&amp;INDEX(Invitati!$N:$N,$A8+ROW(Invitati!$A$1)))&amp;IF(OR(INDEX(Invitati!$O:$O,$A8+ROW(Invitati!$A$1))="",INDEX(Invitati!$O:$O,$A8+ROW(Invitati!$A$1))=Elenchi!$D$2),"",", "&amp;INDEX(Invitati!$O:$O,$A8+ROW(Invitati!$A$1))),3,200)</f>
        <v/>
      </c>
      <c r="L8" s="28">
        <f>INDEX(Invitati!$P:$P,$A8+ROW(Invitati!$A$1))&amp;""</f>
        <v/>
      </c>
      <c r="M8" s="28">
        <f>INDEX(Invitati!$Q:$Q,$A8+ROW(Invitati!$A$1))&amp;""</f>
        <v/>
      </c>
    </row>
    <row r="9" ht="24" customHeight="1">
      <c r="A9" s="27" t="n">
        <v>6</v>
      </c>
      <c r="B9" s="28">
        <f>INDEX(Invitati!$A:$A,$A9+ROW(Invitati!$A$1))&amp;""</f>
        <v/>
      </c>
      <c r="C9" s="28">
        <f>INDEX(Invitati!$B:$B,$A9+ROW(Invitati!$A$1))&amp;""</f>
        <v/>
      </c>
      <c r="D9" s="28">
        <f>INDEX(Invitati!$C:$C,$A9+ROW(Invitati!$A$1))&amp;""</f>
        <v/>
      </c>
      <c r="E9" s="28">
        <f>INDEX(Invitati!$E:$E,$A9+ROW(Invitati!$A$1))&amp;""</f>
        <v/>
      </c>
      <c r="F9" s="28">
        <f>INDEX(Invitati!$F:$F,$A9+ROW(Invitati!$A$1))&amp;""</f>
        <v/>
      </c>
      <c r="G9" s="28">
        <f>IF(INDEX(Invitati!$G:$G,$A9+ROW(Invitati!$A$1))="Bambino","Bambino"&amp;IF(INDEX(Invitati!$H:$H,$A9+ROW(Invitati!$A$1))="",""," ("&amp;INDEX(Invitati!$H:$H,$A9+ROW(Invitati!$A$1))&amp;")"),INDEX(Invitati!$G:$G,$A9+ROW(Invitati!$A$1))&amp;"")</f>
        <v/>
      </c>
      <c r="H9" s="28">
        <f>INDEX(Invitati!$I:$I,$A9+ROW(Invitati!$A$1))&amp;""</f>
        <v/>
      </c>
      <c r="I9" s="28">
        <f>IF(OR(INDEX(Invitati!$K:$K,$A9+ROW(Invitati!$A$1))="Sì",AND(INDEX(Invitati!$B:$B,$A9+ROW(Invitati!$A$1))&lt;&gt;"",COUNTIFS(Invitati!$B$2:$B$501,INDEX(Invitati!$B:$B,$A9+ROW(Invitati!$A$1))&amp;"",Invitati!$K$2:$K$501,"Sì")&gt;0)),"Sì","")</f>
        <v/>
      </c>
      <c r="J9" s="28">
        <f>INDEX(Invitati!$L:$L,$A9+ROW(Invitati!$A$1))&amp;""</f>
        <v/>
      </c>
      <c r="K9" s="28">
        <f>MID(IF(INDEX(Invitati!$M:$M,$A9+ROW(Invitati!$A$1))="","",", "&amp;INDEX(Invitati!$M:$M,$A9+ROW(Invitati!$A$1)))&amp;IF(INDEX(Invitati!$N:$N,$A9+ROW(Invitati!$A$1))="","",", "&amp;INDEX(Invitati!$N:$N,$A9+ROW(Invitati!$A$1)))&amp;IF(OR(INDEX(Invitati!$O:$O,$A9+ROW(Invitati!$A$1))="",INDEX(Invitati!$O:$O,$A9+ROW(Invitati!$A$1))=Elenchi!$D$2),"",", "&amp;INDEX(Invitati!$O:$O,$A9+ROW(Invitati!$A$1))),3,200)</f>
        <v/>
      </c>
      <c r="L9" s="28">
        <f>INDEX(Invitati!$P:$P,$A9+ROW(Invitati!$A$1))&amp;""</f>
        <v/>
      </c>
      <c r="M9" s="28">
        <f>INDEX(Invitati!$Q:$Q,$A9+ROW(Invitati!$A$1))&amp;""</f>
        <v/>
      </c>
    </row>
    <row r="10" ht="24" customHeight="1">
      <c r="A10" s="27" t="n">
        <v>7</v>
      </c>
      <c r="B10" s="28">
        <f>INDEX(Invitati!$A:$A,$A10+ROW(Invitati!$A$1))&amp;""</f>
        <v/>
      </c>
      <c r="C10" s="28">
        <f>INDEX(Invitati!$B:$B,$A10+ROW(Invitati!$A$1))&amp;""</f>
        <v/>
      </c>
      <c r="D10" s="28">
        <f>INDEX(Invitati!$C:$C,$A10+ROW(Invitati!$A$1))&amp;""</f>
        <v/>
      </c>
      <c r="E10" s="28">
        <f>INDEX(Invitati!$E:$E,$A10+ROW(Invitati!$A$1))&amp;""</f>
        <v/>
      </c>
      <c r="F10" s="28">
        <f>INDEX(Invitati!$F:$F,$A10+ROW(Invitati!$A$1))&amp;""</f>
        <v/>
      </c>
      <c r="G10" s="28">
        <f>IF(INDEX(Invitati!$G:$G,$A10+ROW(Invitati!$A$1))="Bambino","Bambino"&amp;IF(INDEX(Invitati!$H:$H,$A10+ROW(Invitati!$A$1))="",""," ("&amp;INDEX(Invitati!$H:$H,$A10+ROW(Invitati!$A$1))&amp;")"),INDEX(Invitati!$G:$G,$A10+ROW(Invitati!$A$1))&amp;"")</f>
        <v/>
      </c>
      <c r="H10" s="28">
        <f>INDEX(Invitati!$I:$I,$A10+ROW(Invitati!$A$1))&amp;""</f>
        <v/>
      </c>
      <c r="I10" s="28">
        <f>IF(OR(INDEX(Invitati!$K:$K,$A10+ROW(Invitati!$A$1))="Sì",AND(INDEX(Invitati!$B:$B,$A10+ROW(Invitati!$A$1))&lt;&gt;"",COUNTIFS(Invitati!$B$2:$B$501,INDEX(Invitati!$B:$B,$A10+ROW(Invitati!$A$1))&amp;"",Invitati!$K$2:$K$501,"Sì")&gt;0)),"Sì","")</f>
        <v/>
      </c>
      <c r="J10" s="28">
        <f>INDEX(Invitati!$L:$L,$A10+ROW(Invitati!$A$1))&amp;""</f>
        <v/>
      </c>
      <c r="K10" s="28">
        <f>MID(IF(INDEX(Invitati!$M:$M,$A10+ROW(Invitati!$A$1))="","",", "&amp;INDEX(Invitati!$M:$M,$A10+ROW(Invitati!$A$1)))&amp;IF(INDEX(Invitati!$N:$N,$A10+ROW(Invitati!$A$1))="","",", "&amp;INDEX(Invitati!$N:$N,$A10+ROW(Invitati!$A$1)))&amp;IF(OR(INDEX(Invitati!$O:$O,$A10+ROW(Invitati!$A$1))="",INDEX(Invitati!$O:$O,$A10+ROW(Invitati!$A$1))=Elenchi!$D$2),"",", "&amp;INDEX(Invitati!$O:$O,$A10+ROW(Invitati!$A$1))),3,200)</f>
        <v/>
      </c>
      <c r="L10" s="28">
        <f>INDEX(Invitati!$P:$P,$A10+ROW(Invitati!$A$1))&amp;""</f>
        <v/>
      </c>
      <c r="M10" s="28">
        <f>INDEX(Invitati!$Q:$Q,$A10+ROW(Invitati!$A$1))&amp;""</f>
        <v/>
      </c>
    </row>
    <row r="11" ht="24" customHeight="1">
      <c r="A11" s="27" t="n">
        <v>8</v>
      </c>
      <c r="B11" s="28">
        <f>INDEX(Invitati!$A:$A,$A11+ROW(Invitati!$A$1))&amp;""</f>
        <v/>
      </c>
      <c r="C11" s="28">
        <f>INDEX(Invitati!$B:$B,$A11+ROW(Invitati!$A$1))&amp;""</f>
        <v/>
      </c>
      <c r="D11" s="28">
        <f>INDEX(Invitati!$C:$C,$A11+ROW(Invitati!$A$1))&amp;""</f>
        <v/>
      </c>
      <c r="E11" s="28">
        <f>INDEX(Invitati!$E:$E,$A11+ROW(Invitati!$A$1))&amp;""</f>
        <v/>
      </c>
      <c r="F11" s="28">
        <f>INDEX(Invitati!$F:$F,$A11+ROW(Invitati!$A$1))&amp;""</f>
        <v/>
      </c>
      <c r="G11" s="28">
        <f>IF(INDEX(Invitati!$G:$G,$A11+ROW(Invitati!$A$1))="Bambino","Bambino"&amp;IF(INDEX(Invitati!$H:$H,$A11+ROW(Invitati!$A$1))="",""," ("&amp;INDEX(Invitati!$H:$H,$A11+ROW(Invitati!$A$1))&amp;")"),INDEX(Invitati!$G:$G,$A11+ROW(Invitati!$A$1))&amp;"")</f>
        <v/>
      </c>
      <c r="H11" s="28">
        <f>INDEX(Invitati!$I:$I,$A11+ROW(Invitati!$A$1))&amp;""</f>
        <v/>
      </c>
      <c r="I11" s="28">
        <f>IF(OR(INDEX(Invitati!$K:$K,$A11+ROW(Invitati!$A$1))="Sì",AND(INDEX(Invitati!$B:$B,$A11+ROW(Invitati!$A$1))&lt;&gt;"",COUNTIFS(Invitati!$B$2:$B$501,INDEX(Invitati!$B:$B,$A11+ROW(Invitati!$A$1))&amp;"",Invitati!$K$2:$K$501,"Sì")&gt;0)),"Sì","")</f>
        <v/>
      </c>
      <c r="J11" s="28">
        <f>INDEX(Invitati!$L:$L,$A11+ROW(Invitati!$A$1))&amp;""</f>
        <v/>
      </c>
      <c r="K11" s="28">
        <f>MID(IF(INDEX(Invitati!$M:$M,$A11+ROW(Invitati!$A$1))="","",", "&amp;INDEX(Invitati!$M:$M,$A11+ROW(Invitati!$A$1)))&amp;IF(INDEX(Invitati!$N:$N,$A11+ROW(Invitati!$A$1))="","",", "&amp;INDEX(Invitati!$N:$N,$A11+ROW(Invitati!$A$1)))&amp;IF(OR(INDEX(Invitati!$O:$O,$A11+ROW(Invitati!$A$1))="",INDEX(Invitati!$O:$O,$A11+ROW(Invitati!$A$1))=Elenchi!$D$2),"",", "&amp;INDEX(Invitati!$O:$O,$A11+ROW(Invitati!$A$1))),3,200)</f>
        <v/>
      </c>
      <c r="L11" s="28">
        <f>INDEX(Invitati!$P:$P,$A11+ROW(Invitati!$A$1))&amp;""</f>
        <v/>
      </c>
      <c r="M11" s="28">
        <f>INDEX(Invitati!$Q:$Q,$A11+ROW(Invitati!$A$1))&amp;""</f>
        <v/>
      </c>
    </row>
    <row r="12" ht="24" customHeight="1">
      <c r="A12" s="27" t="n">
        <v>9</v>
      </c>
      <c r="B12" s="28">
        <f>INDEX(Invitati!$A:$A,$A12+ROW(Invitati!$A$1))&amp;""</f>
        <v/>
      </c>
      <c r="C12" s="28">
        <f>INDEX(Invitati!$B:$B,$A12+ROW(Invitati!$A$1))&amp;""</f>
        <v/>
      </c>
      <c r="D12" s="28">
        <f>INDEX(Invitati!$C:$C,$A12+ROW(Invitati!$A$1))&amp;""</f>
        <v/>
      </c>
      <c r="E12" s="28">
        <f>INDEX(Invitati!$E:$E,$A12+ROW(Invitati!$A$1))&amp;""</f>
        <v/>
      </c>
      <c r="F12" s="28">
        <f>INDEX(Invitati!$F:$F,$A12+ROW(Invitati!$A$1))&amp;""</f>
        <v/>
      </c>
      <c r="G12" s="28">
        <f>IF(INDEX(Invitati!$G:$G,$A12+ROW(Invitati!$A$1))="Bambino","Bambino"&amp;IF(INDEX(Invitati!$H:$H,$A12+ROW(Invitati!$A$1))="",""," ("&amp;INDEX(Invitati!$H:$H,$A12+ROW(Invitati!$A$1))&amp;")"),INDEX(Invitati!$G:$G,$A12+ROW(Invitati!$A$1))&amp;"")</f>
        <v/>
      </c>
      <c r="H12" s="28">
        <f>INDEX(Invitati!$I:$I,$A12+ROW(Invitati!$A$1))&amp;""</f>
        <v/>
      </c>
      <c r="I12" s="28">
        <f>IF(OR(INDEX(Invitati!$K:$K,$A12+ROW(Invitati!$A$1))="Sì",AND(INDEX(Invitati!$B:$B,$A12+ROW(Invitati!$A$1))&lt;&gt;"",COUNTIFS(Invitati!$B$2:$B$501,INDEX(Invitati!$B:$B,$A12+ROW(Invitati!$A$1))&amp;"",Invitati!$K$2:$K$501,"Sì")&gt;0)),"Sì","")</f>
        <v/>
      </c>
      <c r="J12" s="28">
        <f>INDEX(Invitati!$L:$L,$A12+ROW(Invitati!$A$1))&amp;""</f>
        <v/>
      </c>
      <c r="K12" s="28">
        <f>MID(IF(INDEX(Invitati!$M:$M,$A12+ROW(Invitati!$A$1))="","",", "&amp;INDEX(Invitati!$M:$M,$A12+ROW(Invitati!$A$1)))&amp;IF(INDEX(Invitati!$N:$N,$A12+ROW(Invitati!$A$1))="","",", "&amp;INDEX(Invitati!$N:$N,$A12+ROW(Invitati!$A$1)))&amp;IF(OR(INDEX(Invitati!$O:$O,$A12+ROW(Invitati!$A$1))="",INDEX(Invitati!$O:$O,$A12+ROW(Invitati!$A$1))=Elenchi!$D$2),"",", "&amp;INDEX(Invitati!$O:$O,$A12+ROW(Invitati!$A$1))),3,200)</f>
        <v/>
      </c>
      <c r="L12" s="28">
        <f>INDEX(Invitati!$P:$P,$A12+ROW(Invitati!$A$1))&amp;""</f>
        <v/>
      </c>
      <c r="M12" s="28">
        <f>INDEX(Invitati!$Q:$Q,$A12+ROW(Invitati!$A$1))&amp;""</f>
        <v/>
      </c>
    </row>
    <row r="13" ht="24" customHeight="1">
      <c r="A13" s="27" t="n">
        <v>10</v>
      </c>
      <c r="B13" s="28">
        <f>INDEX(Invitati!$A:$A,$A13+ROW(Invitati!$A$1))&amp;""</f>
        <v/>
      </c>
      <c r="C13" s="28">
        <f>INDEX(Invitati!$B:$B,$A13+ROW(Invitati!$A$1))&amp;""</f>
        <v/>
      </c>
      <c r="D13" s="28">
        <f>INDEX(Invitati!$C:$C,$A13+ROW(Invitati!$A$1))&amp;""</f>
        <v/>
      </c>
      <c r="E13" s="28">
        <f>INDEX(Invitati!$E:$E,$A13+ROW(Invitati!$A$1))&amp;""</f>
        <v/>
      </c>
      <c r="F13" s="28">
        <f>INDEX(Invitati!$F:$F,$A13+ROW(Invitati!$A$1))&amp;""</f>
        <v/>
      </c>
      <c r="G13" s="28">
        <f>IF(INDEX(Invitati!$G:$G,$A13+ROW(Invitati!$A$1))="Bambino","Bambino"&amp;IF(INDEX(Invitati!$H:$H,$A13+ROW(Invitati!$A$1))="",""," ("&amp;INDEX(Invitati!$H:$H,$A13+ROW(Invitati!$A$1))&amp;")"),INDEX(Invitati!$G:$G,$A13+ROW(Invitati!$A$1))&amp;"")</f>
        <v/>
      </c>
      <c r="H13" s="28">
        <f>INDEX(Invitati!$I:$I,$A13+ROW(Invitati!$A$1))&amp;""</f>
        <v/>
      </c>
      <c r="I13" s="28">
        <f>IF(OR(INDEX(Invitati!$K:$K,$A13+ROW(Invitati!$A$1))="Sì",AND(INDEX(Invitati!$B:$B,$A13+ROW(Invitati!$A$1))&lt;&gt;"",COUNTIFS(Invitati!$B$2:$B$501,INDEX(Invitati!$B:$B,$A13+ROW(Invitati!$A$1))&amp;"",Invitati!$K$2:$K$501,"Sì")&gt;0)),"Sì","")</f>
        <v/>
      </c>
      <c r="J13" s="28">
        <f>INDEX(Invitati!$L:$L,$A13+ROW(Invitati!$A$1))&amp;""</f>
        <v/>
      </c>
      <c r="K13" s="28">
        <f>MID(IF(INDEX(Invitati!$M:$M,$A13+ROW(Invitati!$A$1))="","",", "&amp;INDEX(Invitati!$M:$M,$A13+ROW(Invitati!$A$1)))&amp;IF(INDEX(Invitati!$N:$N,$A13+ROW(Invitati!$A$1))="","",", "&amp;INDEX(Invitati!$N:$N,$A13+ROW(Invitati!$A$1)))&amp;IF(OR(INDEX(Invitati!$O:$O,$A13+ROW(Invitati!$A$1))="",INDEX(Invitati!$O:$O,$A13+ROW(Invitati!$A$1))=Elenchi!$D$2),"",", "&amp;INDEX(Invitati!$O:$O,$A13+ROW(Invitati!$A$1))),3,200)</f>
        <v/>
      </c>
      <c r="L13" s="28">
        <f>INDEX(Invitati!$P:$P,$A13+ROW(Invitati!$A$1))&amp;""</f>
        <v/>
      </c>
      <c r="M13" s="28">
        <f>INDEX(Invitati!$Q:$Q,$A13+ROW(Invitati!$A$1))&amp;""</f>
        <v/>
      </c>
    </row>
    <row r="14" ht="24" customHeight="1">
      <c r="A14" s="27" t="n">
        <v>11</v>
      </c>
      <c r="B14" s="28">
        <f>INDEX(Invitati!$A:$A,$A14+ROW(Invitati!$A$1))&amp;""</f>
        <v/>
      </c>
      <c r="C14" s="28">
        <f>INDEX(Invitati!$B:$B,$A14+ROW(Invitati!$A$1))&amp;""</f>
        <v/>
      </c>
      <c r="D14" s="28">
        <f>INDEX(Invitati!$C:$C,$A14+ROW(Invitati!$A$1))&amp;""</f>
        <v/>
      </c>
      <c r="E14" s="28">
        <f>INDEX(Invitati!$E:$E,$A14+ROW(Invitati!$A$1))&amp;""</f>
        <v/>
      </c>
      <c r="F14" s="28">
        <f>INDEX(Invitati!$F:$F,$A14+ROW(Invitati!$A$1))&amp;""</f>
        <v/>
      </c>
      <c r="G14" s="28">
        <f>IF(INDEX(Invitati!$G:$G,$A14+ROW(Invitati!$A$1))="Bambino","Bambino"&amp;IF(INDEX(Invitati!$H:$H,$A14+ROW(Invitati!$A$1))="",""," ("&amp;INDEX(Invitati!$H:$H,$A14+ROW(Invitati!$A$1))&amp;")"),INDEX(Invitati!$G:$G,$A14+ROW(Invitati!$A$1))&amp;"")</f>
        <v/>
      </c>
      <c r="H14" s="28">
        <f>INDEX(Invitati!$I:$I,$A14+ROW(Invitati!$A$1))&amp;""</f>
        <v/>
      </c>
      <c r="I14" s="28">
        <f>IF(OR(INDEX(Invitati!$K:$K,$A14+ROW(Invitati!$A$1))="Sì",AND(INDEX(Invitati!$B:$B,$A14+ROW(Invitati!$A$1))&lt;&gt;"",COUNTIFS(Invitati!$B$2:$B$501,INDEX(Invitati!$B:$B,$A14+ROW(Invitati!$A$1))&amp;"",Invitati!$K$2:$K$501,"Sì")&gt;0)),"Sì","")</f>
        <v/>
      </c>
      <c r="J14" s="28">
        <f>INDEX(Invitati!$L:$L,$A14+ROW(Invitati!$A$1))&amp;""</f>
        <v/>
      </c>
      <c r="K14" s="28">
        <f>MID(IF(INDEX(Invitati!$M:$M,$A14+ROW(Invitati!$A$1))="","",", "&amp;INDEX(Invitati!$M:$M,$A14+ROW(Invitati!$A$1)))&amp;IF(INDEX(Invitati!$N:$N,$A14+ROW(Invitati!$A$1))="","",", "&amp;INDEX(Invitati!$N:$N,$A14+ROW(Invitati!$A$1)))&amp;IF(OR(INDEX(Invitati!$O:$O,$A14+ROW(Invitati!$A$1))="",INDEX(Invitati!$O:$O,$A14+ROW(Invitati!$A$1))=Elenchi!$D$2),"",", "&amp;INDEX(Invitati!$O:$O,$A14+ROW(Invitati!$A$1))),3,200)</f>
        <v/>
      </c>
      <c r="L14" s="28">
        <f>INDEX(Invitati!$P:$P,$A14+ROW(Invitati!$A$1))&amp;""</f>
        <v/>
      </c>
      <c r="M14" s="28">
        <f>INDEX(Invitati!$Q:$Q,$A14+ROW(Invitati!$A$1))&amp;""</f>
        <v/>
      </c>
    </row>
    <row r="15" ht="24" customHeight="1">
      <c r="A15" s="27" t="n">
        <v>12</v>
      </c>
      <c r="B15" s="28">
        <f>INDEX(Invitati!$A:$A,$A15+ROW(Invitati!$A$1))&amp;""</f>
        <v/>
      </c>
      <c r="C15" s="28">
        <f>INDEX(Invitati!$B:$B,$A15+ROW(Invitati!$A$1))&amp;""</f>
        <v/>
      </c>
      <c r="D15" s="28">
        <f>INDEX(Invitati!$C:$C,$A15+ROW(Invitati!$A$1))&amp;""</f>
        <v/>
      </c>
      <c r="E15" s="28">
        <f>INDEX(Invitati!$E:$E,$A15+ROW(Invitati!$A$1))&amp;""</f>
        <v/>
      </c>
      <c r="F15" s="28">
        <f>INDEX(Invitati!$F:$F,$A15+ROW(Invitati!$A$1))&amp;""</f>
        <v/>
      </c>
      <c r="G15" s="28">
        <f>IF(INDEX(Invitati!$G:$G,$A15+ROW(Invitati!$A$1))="Bambino","Bambino"&amp;IF(INDEX(Invitati!$H:$H,$A15+ROW(Invitati!$A$1))="",""," ("&amp;INDEX(Invitati!$H:$H,$A15+ROW(Invitati!$A$1))&amp;")"),INDEX(Invitati!$G:$G,$A15+ROW(Invitati!$A$1))&amp;"")</f>
        <v/>
      </c>
      <c r="H15" s="28">
        <f>INDEX(Invitati!$I:$I,$A15+ROW(Invitati!$A$1))&amp;""</f>
        <v/>
      </c>
      <c r="I15" s="28">
        <f>IF(OR(INDEX(Invitati!$K:$K,$A15+ROW(Invitati!$A$1))="Sì",AND(INDEX(Invitati!$B:$B,$A15+ROW(Invitati!$A$1))&lt;&gt;"",COUNTIFS(Invitati!$B$2:$B$501,INDEX(Invitati!$B:$B,$A15+ROW(Invitati!$A$1))&amp;"",Invitati!$K$2:$K$501,"Sì")&gt;0)),"Sì","")</f>
        <v/>
      </c>
      <c r="J15" s="28">
        <f>INDEX(Invitati!$L:$L,$A15+ROW(Invitati!$A$1))&amp;""</f>
        <v/>
      </c>
      <c r="K15" s="28">
        <f>MID(IF(INDEX(Invitati!$M:$M,$A15+ROW(Invitati!$A$1))="","",", "&amp;INDEX(Invitati!$M:$M,$A15+ROW(Invitati!$A$1)))&amp;IF(INDEX(Invitati!$N:$N,$A15+ROW(Invitati!$A$1))="","",", "&amp;INDEX(Invitati!$N:$N,$A15+ROW(Invitati!$A$1)))&amp;IF(OR(INDEX(Invitati!$O:$O,$A15+ROW(Invitati!$A$1))="",INDEX(Invitati!$O:$O,$A15+ROW(Invitati!$A$1))=Elenchi!$D$2),"",", "&amp;INDEX(Invitati!$O:$O,$A15+ROW(Invitati!$A$1))),3,200)</f>
        <v/>
      </c>
      <c r="L15" s="28">
        <f>INDEX(Invitati!$P:$P,$A15+ROW(Invitati!$A$1))&amp;""</f>
        <v/>
      </c>
      <c r="M15" s="28">
        <f>INDEX(Invitati!$Q:$Q,$A15+ROW(Invitati!$A$1))&amp;""</f>
        <v/>
      </c>
    </row>
    <row r="16" ht="24" customHeight="1">
      <c r="A16" s="27" t="n">
        <v>13</v>
      </c>
      <c r="B16" s="28">
        <f>INDEX(Invitati!$A:$A,$A16+ROW(Invitati!$A$1))&amp;""</f>
        <v/>
      </c>
      <c r="C16" s="28">
        <f>INDEX(Invitati!$B:$B,$A16+ROW(Invitati!$A$1))&amp;""</f>
        <v/>
      </c>
      <c r="D16" s="28">
        <f>INDEX(Invitati!$C:$C,$A16+ROW(Invitati!$A$1))&amp;""</f>
        <v/>
      </c>
      <c r="E16" s="28">
        <f>INDEX(Invitati!$E:$E,$A16+ROW(Invitati!$A$1))&amp;""</f>
        <v/>
      </c>
      <c r="F16" s="28">
        <f>INDEX(Invitati!$F:$F,$A16+ROW(Invitati!$A$1))&amp;""</f>
        <v/>
      </c>
      <c r="G16" s="28">
        <f>IF(INDEX(Invitati!$G:$G,$A16+ROW(Invitati!$A$1))="Bambino","Bambino"&amp;IF(INDEX(Invitati!$H:$H,$A16+ROW(Invitati!$A$1))="",""," ("&amp;INDEX(Invitati!$H:$H,$A16+ROW(Invitati!$A$1))&amp;")"),INDEX(Invitati!$G:$G,$A16+ROW(Invitati!$A$1))&amp;"")</f>
        <v/>
      </c>
      <c r="H16" s="28">
        <f>INDEX(Invitati!$I:$I,$A16+ROW(Invitati!$A$1))&amp;""</f>
        <v/>
      </c>
      <c r="I16" s="28">
        <f>IF(OR(INDEX(Invitati!$K:$K,$A16+ROW(Invitati!$A$1))="Sì",AND(INDEX(Invitati!$B:$B,$A16+ROW(Invitati!$A$1))&lt;&gt;"",COUNTIFS(Invitati!$B$2:$B$501,INDEX(Invitati!$B:$B,$A16+ROW(Invitati!$A$1))&amp;"",Invitati!$K$2:$K$501,"Sì")&gt;0)),"Sì","")</f>
        <v/>
      </c>
      <c r="J16" s="28">
        <f>INDEX(Invitati!$L:$L,$A16+ROW(Invitati!$A$1))&amp;""</f>
        <v/>
      </c>
      <c r="K16" s="28">
        <f>MID(IF(INDEX(Invitati!$M:$M,$A16+ROW(Invitati!$A$1))="","",", "&amp;INDEX(Invitati!$M:$M,$A16+ROW(Invitati!$A$1)))&amp;IF(INDEX(Invitati!$N:$N,$A16+ROW(Invitati!$A$1))="","",", "&amp;INDEX(Invitati!$N:$N,$A16+ROW(Invitati!$A$1)))&amp;IF(OR(INDEX(Invitati!$O:$O,$A16+ROW(Invitati!$A$1))="",INDEX(Invitati!$O:$O,$A16+ROW(Invitati!$A$1))=Elenchi!$D$2),"",", "&amp;INDEX(Invitati!$O:$O,$A16+ROW(Invitati!$A$1))),3,200)</f>
        <v/>
      </c>
      <c r="L16" s="28">
        <f>INDEX(Invitati!$P:$P,$A16+ROW(Invitati!$A$1))&amp;""</f>
        <v/>
      </c>
      <c r="M16" s="28">
        <f>INDEX(Invitati!$Q:$Q,$A16+ROW(Invitati!$A$1))&amp;""</f>
        <v/>
      </c>
    </row>
    <row r="17" ht="24" customHeight="1">
      <c r="A17" s="27" t="n">
        <v>14</v>
      </c>
      <c r="B17" s="28">
        <f>INDEX(Invitati!$A:$A,$A17+ROW(Invitati!$A$1))&amp;""</f>
        <v/>
      </c>
      <c r="C17" s="28">
        <f>INDEX(Invitati!$B:$B,$A17+ROW(Invitati!$A$1))&amp;""</f>
        <v/>
      </c>
      <c r="D17" s="28">
        <f>INDEX(Invitati!$C:$C,$A17+ROW(Invitati!$A$1))&amp;""</f>
        <v/>
      </c>
      <c r="E17" s="28">
        <f>INDEX(Invitati!$E:$E,$A17+ROW(Invitati!$A$1))&amp;""</f>
        <v/>
      </c>
      <c r="F17" s="28">
        <f>INDEX(Invitati!$F:$F,$A17+ROW(Invitati!$A$1))&amp;""</f>
        <v/>
      </c>
      <c r="G17" s="28">
        <f>IF(INDEX(Invitati!$G:$G,$A17+ROW(Invitati!$A$1))="Bambino","Bambino"&amp;IF(INDEX(Invitati!$H:$H,$A17+ROW(Invitati!$A$1))="",""," ("&amp;INDEX(Invitati!$H:$H,$A17+ROW(Invitati!$A$1))&amp;")"),INDEX(Invitati!$G:$G,$A17+ROW(Invitati!$A$1))&amp;"")</f>
        <v/>
      </c>
      <c r="H17" s="28">
        <f>INDEX(Invitati!$I:$I,$A17+ROW(Invitati!$A$1))&amp;""</f>
        <v/>
      </c>
      <c r="I17" s="28">
        <f>IF(OR(INDEX(Invitati!$K:$K,$A17+ROW(Invitati!$A$1))="Sì",AND(INDEX(Invitati!$B:$B,$A17+ROW(Invitati!$A$1))&lt;&gt;"",COUNTIFS(Invitati!$B$2:$B$501,INDEX(Invitati!$B:$B,$A17+ROW(Invitati!$A$1))&amp;"",Invitati!$K$2:$K$501,"Sì")&gt;0)),"Sì","")</f>
        <v/>
      </c>
      <c r="J17" s="28">
        <f>INDEX(Invitati!$L:$L,$A17+ROW(Invitati!$A$1))&amp;""</f>
        <v/>
      </c>
      <c r="K17" s="28">
        <f>MID(IF(INDEX(Invitati!$M:$M,$A17+ROW(Invitati!$A$1))="","",", "&amp;INDEX(Invitati!$M:$M,$A17+ROW(Invitati!$A$1)))&amp;IF(INDEX(Invitati!$N:$N,$A17+ROW(Invitati!$A$1))="","",", "&amp;INDEX(Invitati!$N:$N,$A17+ROW(Invitati!$A$1)))&amp;IF(OR(INDEX(Invitati!$O:$O,$A17+ROW(Invitati!$A$1))="",INDEX(Invitati!$O:$O,$A17+ROW(Invitati!$A$1))=Elenchi!$D$2),"",", "&amp;INDEX(Invitati!$O:$O,$A17+ROW(Invitati!$A$1))),3,200)</f>
        <v/>
      </c>
      <c r="L17" s="28">
        <f>INDEX(Invitati!$P:$P,$A17+ROW(Invitati!$A$1))&amp;""</f>
        <v/>
      </c>
      <c r="M17" s="28">
        <f>INDEX(Invitati!$Q:$Q,$A17+ROW(Invitati!$A$1))&amp;""</f>
        <v/>
      </c>
    </row>
    <row r="18" ht="24" customHeight="1">
      <c r="A18" s="27" t="n">
        <v>15</v>
      </c>
      <c r="B18" s="28">
        <f>INDEX(Invitati!$A:$A,$A18+ROW(Invitati!$A$1))&amp;""</f>
        <v/>
      </c>
      <c r="C18" s="28">
        <f>INDEX(Invitati!$B:$B,$A18+ROW(Invitati!$A$1))&amp;""</f>
        <v/>
      </c>
      <c r="D18" s="28">
        <f>INDEX(Invitati!$C:$C,$A18+ROW(Invitati!$A$1))&amp;""</f>
        <v/>
      </c>
      <c r="E18" s="28">
        <f>INDEX(Invitati!$E:$E,$A18+ROW(Invitati!$A$1))&amp;""</f>
        <v/>
      </c>
      <c r="F18" s="28">
        <f>INDEX(Invitati!$F:$F,$A18+ROW(Invitati!$A$1))&amp;""</f>
        <v/>
      </c>
      <c r="G18" s="28">
        <f>IF(INDEX(Invitati!$G:$G,$A18+ROW(Invitati!$A$1))="Bambino","Bambino"&amp;IF(INDEX(Invitati!$H:$H,$A18+ROW(Invitati!$A$1))="",""," ("&amp;INDEX(Invitati!$H:$H,$A18+ROW(Invitati!$A$1))&amp;")"),INDEX(Invitati!$G:$G,$A18+ROW(Invitati!$A$1))&amp;"")</f>
        <v/>
      </c>
      <c r="H18" s="28">
        <f>INDEX(Invitati!$I:$I,$A18+ROW(Invitati!$A$1))&amp;""</f>
        <v/>
      </c>
      <c r="I18" s="28">
        <f>IF(OR(INDEX(Invitati!$K:$K,$A18+ROW(Invitati!$A$1))="Sì",AND(INDEX(Invitati!$B:$B,$A18+ROW(Invitati!$A$1))&lt;&gt;"",COUNTIFS(Invitati!$B$2:$B$501,INDEX(Invitati!$B:$B,$A18+ROW(Invitati!$A$1))&amp;"",Invitati!$K$2:$K$501,"Sì")&gt;0)),"Sì","")</f>
        <v/>
      </c>
      <c r="J18" s="28">
        <f>INDEX(Invitati!$L:$L,$A18+ROW(Invitati!$A$1))&amp;""</f>
        <v/>
      </c>
      <c r="K18" s="28">
        <f>MID(IF(INDEX(Invitati!$M:$M,$A18+ROW(Invitati!$A$1))="","",", "&amp;INDEX(Invitati!$M:$M,$A18+ROW(Invitati!$A$1)))&amp;IF(INDEX(Invitati!$N:$N,$A18+ROW(Invitati!$A$1))="","",", "&amp;INDEX(Invitati!$N:$N,$A18+ROW(Invitati!$A$1)))&amp;IF(OR(INDEX(Invitati!$O:$O,$A18+ROW(Invitati!$A$1))="",INDEX(Invitati!$O:$O,$A18+ROW(Invitati!$A$1))=Elenchi!$D$2),"",", "&amp;INDEX(Invitati!$O:$O,$A18+ROW(Invitati!$A$1))),3,200)</f>
        <v/>
      </c>
      <c r="L18" s="28">
        <f>INDEX(Invitati!$P:$P,$A18+ROW(Invitati!$A$1))&amp;""</f>
        <v/>
      </c>
      <c r="M18" s="28">
        <f>INDEX(Invitati!$Q:$Q,$A18+ROW(Invitati!$A$1))&amp;""</f>
        <v/>
      </c>
    </row>
    <row r="19" ht="24" customHeight="1">
      <c r="A19" s="27" t="n">
        <v>16</v>
      </c>
      <c r="B19" s="28">
        <f>INDEX(Invitati!$A:$A,$A19+ROW(Invitati!$A$1))&amp;""</f>
        <v/>
      </c>
      <c r="C19" s="28">
        <f>INDEX(Invitati!$B:$B,$A19+ROW(Invitati!$A$1))&amp;""</f>
        <v/>
      </c>
      <c r="D19" s="28">
        <f>INDEX(Invitati!$C:$C,$A19+ROW(Invitati!$A$1))&amp;""</f>
        <v/>
      </c>
      <c r="E19" s="28">
        <f>INDEX(Invitati!$E:$E,$A19+ROW(Invitati!$A$1))&amp;""</f>
        <v/>
      </c>
      <c r="F19" s="28">
        <f>INDEX(Invitati!$F:$F,$A19+ROW(Invitati!$A$1))&amp;""</f>
        <v/>
      </c>
      <c r="G19" s="28">
        <f>IF(INDEX(Invitati!$G:$G,$A19+ROW(Invitati!$A$1))="Bambino","Bambino"&amp;IF(INDEX(Invitati!$H:$H,$A19+ROW(Invitati!$A$1))="",""," ("&amp;INDEX(Invitati!$H:$H,$A19+ROW(Invitati!$A$1))&amp;")"),INDEX(Invitati!$G:$G,$A19+ROW(Invitati!$A$1))&amp;"")</f>
        <v/>
      </c>
      <c r="H19" s="28">
        <f>INDEX(Invitati!$I:$I,$A19+ROW(Invitati!$A$1))&amp;""</f>
        <v/>
      </c>
      <c r="I19" s="28">
        <f>IF(OR(INDEX(Invitati!$K:$K,$A19+ROW(Invitati!$A$1))="Sì",AND(INDEX(Invitati!$B:$B,$A19+ROW(Invitati!$A$1))&lt;&gt;"",COUNTIFS(Invitati!$B$2:$B$501,INDEX(Invitati!$B:$B,$A19+ROW(Invitati!$A$1))&amp;"",Invitati!$K$2:$K$501,"Sì")&gt;0)),"Sì","")</f>
        <v/>
      </c>
      <c r="J19" s="28">
        <f>INDEX(Invitati!$L:$L,$A19+ROW(Invitati!$A$1))&amp;""</f>
        <v/>
      </c>
      <c r="K19" s="28">
        <f>MID(IF(INDEX(Invitati!$M:$M,$A19+ROW(Invitati!$A$1))="","",", "&amp;INDEX(Invitati!$M:$M,$A19+ROW(Invitati!$A$1)))&amp;IF(INDEX(Invitati!$N:$N,$A19+ROW(Invitati!$A$1))="","",", "&amp;INDEX(Invitati!$N:$N,$A19+ROW(Invitati!$A$1)))&amp;IF(OR(INDEX(Invitati!$O:$O,$A19+ROW(Invitati!$A$1))="",INDEX(Invitati!$O:$O,$A19+ROW(Invitati!$A$1))=Elenchi!$D$2),"",", "&amp;INDEX(Invitati!$O:$O,$A19+ROW(Invitati!$A$1))),3,200)</f>
        <v/>
      </c>
      <c r="L19" s="28">
        <f>INDEX(Invitati!$P:$P,$A19+ROW(Invitati!$A$1))&amp;""</f>
        <v/>
      </c>
      <c r="M19" s="28">
        <f>INDEX(Invitati!$Q:$Q,$A19+ROW(Invitati!$A$1))&amp;""</f>
        <v/>
      </c>
    </row>
    <row r="20" ht="24" customHeight="1">
      <c r="A20" s="27" t="n">
        <v>17</v>
      </c>
      <c r="B20" s="28">
        <f>INDEX(Invitati!$A:$A,$A20+ROW(Invitati!$A$1))&amp;""</f>
        <v/>
      </c>
      <c r="C20" s="28">
        <f>INDEX(Invitati!$B:$B,$A20+ROW(Invitati!$A$1))&amp;""</f>
        <v/>
      </c>
      <c r="D20" s="28">
        <f>INDEX(Invitati!$C:$C,$A20+ROW(Invitati!$A$1))&amp;""</f>
        <v/>
      </c>
      <c r="E20" s="28">
        <f>INDEX(Invitati!$E:$E,$A20+ROW(Invitati!$A$1))&amp;""</f>
        <v/>
      </c>
      <c r="F20" s="28">
        <f>INDEX(Invitati!$F:$F,$A20+ROW(Invitati!$A$1))&amp;""</f>
        <v/>
      </c>
      <c r="G20" s="28">
        <f>IF(INDEX(Invitati!$G:$G,$A20+ROW(Invitati!$A$1))="Bambino","Bambino"&amp;IF(INDEX(Invitati!$H:$H,$A20+ROW(Invitati!$A$1))="",""," ("&amp;INDEX(Invitati!$H:$H,$A20+ROW(Invitati!$A$1))&amp;")"),INDEX(Invitati!$G:$G,$A20+ROW(Invitati!$A$1))&amp;"")</f>
        <v/>
      </c>
      <c r="H20" s="28">
        <f>INDEX(Invitati!$I:$I,$A20+ROW(Invitati!$A$1))&amp;""</f>
        <v/>
      </c>
      <c r="I20" s="28">
        <f>IF(OR(INDEX(Invitati!$K:$K,$A20+ROW(Invitati!$A$1))="Sì",AND(INDEX(Invitati!$B:$B,$A20+ROW(Invitati!$A$1))&lt;&gt;"",COUNTIFS(Invitati!$B$2:$B$501,INDEX(Invitati!$B:$B,$A20+ROW(Invitati!$A$1))&amp;"",Invitati!$K$2:$K$501,"Sì")&gt;0)),"Sì","")</f>
        <v/>
      </c>
      <c r="J20" s="28">
        <f>INDEX(Invitati!$L:$L,$A20+ROW(Invitati!$A$1))&amp;""</f>
        <v/>
      </c>
      <c r="K20" s="28">
        <f>MID(IF(INDEX(Invitati!$M:$M,$A20+ROW(Invitati!$A$1))="","",", "&amp;INDEX(Invitati!$M:$M,$A20+ROW(Invitati!$A$1)))&amp;IF(INDEX(Invitati!$N:$N,$A20+ROW(Invitati!$A$1))="","",", "&amp;INDEX(Invitati!$N:$N,$A20+ROW(Invitati!$A$1)))&amp;IF(OR(INDEX(Invitati!$O:$O,$A20+ROW(Invitati!$A$1))="",INDEX(Invitati!$O:$O,$A20+ROW(Invitati!$A$1))=Elenchi!$D$2),"",", "&amp;INDEX(Invitati!$O:$O,$A20+ROW(Invitati!$A$1))),3,200)</f>
        <v/>
      </c>
      <c r="L20" s="28">
        <f>INDEX(Invitati!$P:$P,$A20+ROW(Invitati!$A$1))&amp;""</f>
        <v/>
      </c>
      <c r="M20" s="28">
        <f>INDEX(Invitati!$Q:$Q,$A20+ROW(Invitati!$A$1))&amp;""</f>
        <v/>
      </c>
    </row>
    <row r="21" ht="24" customHeight="1">
      <c r="A21" s="27" t="n">
        <v>18</v>
      </c>
      <c r="B21" s="28">
        <f>INDEX(Invitati!$A:$A,$A21+ROW(Invitati!$A$1))&amp;""</f>
        <v/>
      </c>
      <c r="C21" s="28">
        <f>INDEX(Invitati!$B:$B,$A21+ROW(Invitati!$A$1))&amp;""</f>
        <v/>
      </c>
      <c r="D21" s="28">
        <f>INDEX(Invitati!$C:$C,$A21+ROW(Invitati!$A$1))&amp;""</f>
        <v/>
      </c>
      <c r="E21" s="28">
        <f>INDEX(Invitati!$E:$E,$A21+ROW(Invitati!$A$1))&amp;""</f>
        <v/>
      </c>
      <c r="F21" s="28">
        <f>INDEX(Invitati!$F:$F,$A21+ROW(Invitati!$A$1))&amp;""</f>
        <v/>
      </c>
      <c r="G21" s="28">
        <f>IF(INDEX(Invitati!$G:$G,$A21+ROW(Invitati!$A$1))="Bambino","Bambino"&amp;IF(INDEX(Invitati!$H:$H,$A21+ROW(Invitati!$A$1))="",""," ("&amp;INDEX(Invitati!$H:$H,$A21+ROW(Invitati!$A$1))&amp;")"),INDEX(Invitati!$G:$G,$A21+ROW(Invitati!$A$1))&amp;"")</f>
        <v/>
      </c>
      <c r="H21" s="28">
        <f>INDEX(Invitati!$I:$I,$A21+ROW(Invitati!$A$1))&amp;""</f>
        <v/>
      </c>
      <c r="I21" s="28">
        <f>IF(OR(INDEX(Invitati!$K:$K,$A21+ROW(Invitati!$A$1))="Sì",AND(INDEX(Invitati!$B:$B,$A21+ROW(Invitati!$A$1))&lt;&gt;"",COUNTIFS(Invitati!$B$2:$B$501,INDEX(Invitati!$B:$B,$A21+ROW(Invitati!$A$1))&amp;"",Invitati!$K$2:$K$501,"Sì")&gt;0)),"Sì","")</f>
        <v/>
      </c>
      <c r="J21" s="28">
        <f>INDEX(Invitati!$L:$L,$A21+ROW(Invitati!$A$1))&amp;""</f>
        <v/>
      </c>
      <c r="K21" s="28">
        <f>MID(IF(INDEX(Invitati!$M:$M,$A21+ROW(Invitati!$A$1))="","",", "&amp;INDEX(Invitati!$M:$M,$A21+ROW(Invitati!$A$1)))&amp;IF(INDEX(Invitati!$N:$N,$A21+ROW(Invitati!$A$1))="","",", "&amp;INDEX(Invitati!$N:$N,$A21+ROW(Invitati!$A$1)))&amp;IF(OR(INDEX(Invitati!$O:$O,$A21+ROW(Invitati!$A$1))="",INDEX(Invitati!$O:$O,$A21+ROW(Invitati!$A$1))=Elenchi!$D$2),"",", "&amp;INDEX(Invitati!$O:$O,$A21+ROW(Invitati!$A$1))),3,200)</f>
        <v/>
      </c>
      <c r="L21" s="28">
        <f>INDEX(Invitati!$P:$P,$A21+ROW(Invitati!$A$1))&amp;""</f>
        <v/>
      </c>
      <c r="M21" s="28">
        <f>INDEX(Invitati!$Q:$Q,$A21+ROW(Invitati!$A$1))&amp;""</f>
        <v/>
      </c>
    </row>
    <row r="22" ht="24" customHeight="1">
      <c r="A22" s="27" t="n">
        <v>19</v>
      </c>
      <c r="B22" s="28">
        <f>INDEX(Invitati!$A:$A,$A22+ROW(Invitati!$A$1))&amp;""</f>
        <v/>
      </c>
      <c r="C22" s="28">
        <f>INDEX(Invitati!$B:$B,$A22+ROW(Invitati!$A$1))&amp;""</f>
        <v/>
      </c>
      <c r="D22" s="28">
        <f>INDEX(Invitati!$C:$C,$A22+ROW(Invitati!$A$1))&amp;""</f>
        <v/>
      </c>
      <c r="E22" s="28">
        <f>INDEX(Invitati!$E:$E,$A22+ROW(Invitati!$A$1))&amp;""</f>
        <v/>
      </c>
      <c r="F22" s="28">
        <f>INDEX(Invitati!$F:$F,$A22+ROW(Invitati!$A$1))&amp;""</f>
        <v/>
      </c>
      <c r="G22" s="28">
        <f>IF(INDEX(Invitati!$G:$G,$A22+ROW(Invitati!$A$1))="Bambino","Bambino"&amp;IF(INDEX(Invitati!$H:$H,$A22+ROW(Invitati!$A$1))="",""," ("&amp;INDEX(Invitati!$H:$H,$A22+ROW(Invitati!$A$1))&amp;")"),INDEX(Invitati!$G:$G,$A22+ROW(Invitati!$A$1))&amp;"")</f>
        <v/>
      </c>
      <c r="H22" s="28">
        <f>INDEX(Invitati!$I:$I,$A22+ROW(Invitati!$A$1))&amp;""</f>
        <v/>
      </c>
      <c r="I22" s="28">
        <f>IF(OR(INDEX(Invitati!$K:$K,$A22+ROW(Invitati!$A$1))="Sì",AND(INDEX(Invitati!$B:$B,$A22+ROW(Invitati!$A$1))&lt;&gt;"",COUNTIFS(Invitati!$B$2:$B$501,INDEX(Invitati!$B:$B,$A22+ROW(Invitati!$A$1))&amp;"",Invitati!$K$2:$K$501,"Sì")&gt;0)),"Sì","")</f>
        <v/>
      </c>
      <c r="J22" s="28">
        <f>INDEX(Invitati!$L:$L,$A22+ROW(Invitati!$A$1))&amp;""</f>
        <v/>
      </c>
      <c r="K22" s="28">
        <f>MID(IF(INDEX(Invitati!$M:$M,$A22+ROW(Invitati!$A$1))="","",", "&amp;INDEX(Invitati!$M:$M,$A22+ROW(Invitati!$A$1)))&amp;IF(INDEX(Invitati!$N:$N,$A22+ROW(Invitati!$A$1))="","",", "&amp;INDEX(Invitati!$N:$N,$A22+ROW(Invitati!$A$1)))&amp;IF(OR(INDEX(Invitati!$O:$O,$A22+ROW(Invitati!$A$1))="",INDEX(Invitati!$O:$O,$A22+ROW(Invitati!$A$1))=Elenchi!$D$2),"",", "&amp;INDEX(Invitati!$O:$O,$A22+ROW(Invitati!$A$1))),3,200)</f>
        <v/>
      </c>
      <c r="L22" s="28">
        <f>INDEX(Invitati!$P:$P,$A22+ROW(Invitati!$A$1))&amp;""</f>
        <v/>
      </c>
      <c r="M22" s="28">
        <f>INDEX(Invitati!$Q:$Q,$A22+ROW(Invitati!$A$1))&amp;""</f>
        <v/>
      </c>
    </row>
    <row r="23" ht="24" customHeight="1">
      <c r="A23" s="27" t="n">
        <v>20</v>
      </c>
      <c r="B23" s="28">
        <f>INDEX(Invitati!$A:$A,$A23+ROW(Invitati!$A$1))&amp;""</f>
        <v/>
      </c>
      <c r="C23" s="28">
        <f>INDEX(Invitati!$B:$B,$A23+ROW(Invitati!$A$1))&amp;""</f>
        <v/>
      </c>
      <c r="D23" s="28">
        <f>INDEX(Invitati!$C:$C,$A23+ROW(Invitati!$A$1))&amp;""</f>
        <v/>
      </c>
      <c r="E23" s="28">
        <f>INDEX(Invitati!$E:$E,$A23+ROW(Invitati!$A$1))&amp;""</f>
        <v/>
      </c>
      <c r="F23" s="28">
        <f>INDEX(Invitati!$F:$F,$A23+ROW(Invitati!$A$1))&amp;""</f>
        <v/>
      </c>
      <c r="G23" s="28">
        <f>IF(INDEX(Invitati!$G:$G,$A23+ROW(Invitati!$A$1))="Bambino","Bambino"&amp;IF(INDEX(Invitati!$H:$H,$A23+ROW(Invitati!$A$1))="",""," ("&amp;INDEX(Invitati!$H:$H,$A23+ROW(Invitati!$A$1))&amp;")"),INDEX(Invitati!$G:$G,$A23+ROW(Invitati!$A$1))&amp;"")</f>
        <v/>
      </c>
      <c r="H23" s="28">
        <f>INDEX(Invitati!$I:$I,$A23+ROW(Invitati!$A$1))&amp;""</f>
        <v/>
      </c>
      <c r="I23" s="28">
        <f>IF(OR(INDEX(Invitati!$K:$K,$A23+ROW(Invitati!$A$1))="Sì",AND(INDEX(Invitati!$B:$B,$A23+ROW(Invitati!$A$1))&lt;&gt;"",COUNTIFS(Invitati!$B$2:$B$501,INDEX(Invitati!$B:$B,$A23+ROW(Invitati!$A$1))&amp;"",Invitati!$K$2:$K$501,"Sì")&gt;0)),"Sì","")</f>
        <v/>
      </c>
      <c r="J23" s="28">
        <f>INDEX(Invitati!$L:$L,$A23+ROW(Invitati!$A$1))&amp;""</f>
        <v/>
      </c>
      <c r="K23" s="28">
        <f>MID(IF(INDEX(Invitati!$M:$M,$A23+ROW(Invitati!$A$1))="","",", "&amp;INDEX(Invitati!$M:$M,$A23+ROW(Invitati!$A$1)))&amp;IF(INDEX(Invitati!$N:$N,$A23+ROW(Invitati!$A$1))="","",", "&amp;INDEX(Invitati!$N:$N,$A23+ROW(Invitati!$A$1)))&amp;IF(OR(INDEX(Invitati!$O:$O,$A23+ROW(Invitati!$A$1))="",INDEX(Invitati!$O:$O,$A23+ROW(Invitati!$A$1))=Elenchi!$D$2),"",", "&amp;INDEX(Invitati!$O:$O,$A23+ROW(Invitati!$A$1))),3,200)</f>
        <v/>
      </c>
      <c r="L23" s="28">
        <f>INDEX(Invitati!$P:$P,$A23+ROW(Invitati!$A$1))&amp;""</f>
        <v/>
      </c>
      <c r="M23" s="28">
        <f>INDEX(Invitati!$Q:$Q,$A23+ROW(Invitati!$A$1))&amp;""</f>
        <v/>
      </c>
    </row>
    <row r="24" ht="24" customHeight="1">
      <c r="A24" s="27" t="n">
        <v>21</v>
      </c>
      <c r="B24" s="28">
        <f>INDEX(Invitati!$A:$A,$A24+ROW(Invitati!$A$1))&amp;""</f>
        <v/>
      </c>
      <c r="C24" s="28">
        <f>INDEX(Invitati!$B:$B,$A24+ROW(Invitati!$A$1))&amp;""</f>
        <v/>
      </c>
      <c r="D24" s="28">
        <f>INDEX(Invitati!$C:$C,$A24+ROW(Invitati!$A$1))&amp;""</f>
        <v/>
      </c>
      <c r="E24" s="28">
        <f>INDEX(Invitati!$E:$E,$A24+ROW(Invitati!$A$1))&amp;""</f>
        <v/>
      </c>
      <c r="F24" s="28">
        <f>INDEX(Invitati!$F:$F,$A24+ROW(Invitati!$A$1))&amp;""</f>
        <v/>
      </c>
      <c r="G24" s="28">
        <f>IF(INDEX(Invitati!$G:$G,$A24+ROW(Invitati!$A$1))="Bambino","Bambino"&amp;IF(INDEX(Invitati!$H:$H,$A24+ROW(Invitati!$A$1))="",""," ("&amp;INDEX(Invitati!$H:$H,$A24+ROW(Invitati!$A$1))&amp;")"),INDEX(Invitati!$G:$G,$A24+ROW(Invitati!$A$1))&amp;"")</f>
        <v/>
      </c>
      <c r="H24" s="28">
        <f>INDEX(Invitati!$I:$I,$A24+ROW(Invitati!$A$1))&amp;""</f>
        <v/>
      </c>
      <c r="I24" s="28">
        <f>IF(OR(INDEX(Invitati!$K:$K,$A24+ROW(Invitati!$A$1))="Sì",AND(INDEX(Invitati!$B:$B,$A24+ROW(Invitati!$A$1))&lt;&gt;"",COUNTIFS(Invitati!$B$2:$B$501,INDEX(Invitati!$B:$B,$A24+ROW(Invitati!$A$1))&amp;"",Invitati!$K$2:$K$501,"Sì")&gt;0)),"Sì","")</f>
        <v/>
      </c>
      <c r="J24" s="28">
        <f>INDEX(Invitati!$L:$L,$A24+ROW(Invitati!$A$1))&amp;""</f>
        <v/>
      </c>
      <c r="K24" s="28">
        <f>MID(IF(INDEX(Invitati!$M:$M,$A24+ROW(Invitati!$A$1))="","",", "&amp;INDEX(Invitati!$M:$M,$A24+ROW(Invitati!$A$1)))&amp;IF(INDEX(Invitati!$N:$N,$A24+ROW(Invitati!$A$1))="","",", "&amp;INDEX(Invitati!$N:$N,$A24+ROW(Invitati!$A$1)))&amp;IF(OR(INDEX(Invitati!$O:$O,$A24+ROW(Invitati!$A$1))="",INDEX(Invitati!$O:$O,$A24+ROW(Invitati!$A$1))=Elenchi!$D$2),"",", "&amp;INDEX(Invitati!$O:$O,$A24+ROW(Invitati!$A$1))),3,200)</f>
        <v/>
      </c>
      <c r="L24" s="28">
        <f>INDEX(Invitati!$P:$P,$A24+ROW(Invitati!$A$1))&amp;""</f>
        <v/>
      </c>
      <c r="M24" s="28">
        <f>INDEX(Invitati!$Q:$Q,$A24+ROW(Invitati!$A$1))&amp;""</f>
        <v/>
      </c>
    </row>
    <row r="25" ht="24" customHeight="1">
      <c r="A25" s="27" t="n">
        <v>22</v>
      </c>
      <c r="B25" s="28">
        <f>INDEX(Invitati!$A:$A,$A25+ROW(Invitati!$A$1))&amp;""</f>
        <v/>
      </c>
      <c r="C25" s="28">
        <f>INDEX(Invitati!$B:$B,$A25+ROW(Invitati!$A$1))&amp;""</f>
        <v/>
      </c>
      <c r="D25" s="28">
        <f>INDEX(Invitati!$C:$C,$A25+ROW(Invitati!$A$1))&amp;""</f>
        <v/>
      </c>
      <c r="E25" s="28">
        <f>INDEX(Invitati!$E:$E,$A25+ROW(Invitati!$A$1))&amp;""</f>
        <v/>
      </c>
      <c r="F25" s="28">
        <f>INDEX(Invitati!$F:$F,$A25+ROW(Invitati!$A$1))&amp;""</f>
        <v/>
      </c>
      <c r="G25" s="28">
        <f>IF(INDEX(Invitati!$G:$G,$A25+ROW(Invitati!$A$1))="Bambino","Bambino"&amp;IF(INDEX(Invitati!$H:$H,$A25+ROW(Invitati!$A$1))="",""," ("&amp;INDEX(Invitati!$H:$H,$A25+ROW(Invitati!$A$1))&amp;")"),INDEX(Invitati!$G:$G,$A25+ROW(Invitati!$A$1))&amp;"")</f>
        <v/>
      </c>
      <c r="H25" s="28">
        <f>INDEX(Invitati!$I:$I,$A25+ROW(Invitati!$A$1))&amp;""</f>
        <v/>
      </c>
      <c r="I25" s="28">
        <f>IF(OR(INDEX(Invitati!$K:$K,$A25+ROW(Invitati!$A$1))="Sì",AND(INDEX(Invitati!$B:$B,$A25+ROW(Invitati!$A$1))&lt;&gt;"",COUNTIFS(Invitati!$B$2:$B$501,INDEX(Invitati!$B:$B,$A25+ROW(Invitati!$A$1))&amp;"",Invitati!$K$2:$K$501,"Sì")&gt;0)),"Sì","")</f>
        <v/>
      </c>
      <c r="J25" s="28">
        <f>INDEX(Invitati!$L:$L,$A25+ROW(Invitati!$A$1))&amp;""</f>
        <v/>
      </c>
      <c r="K25" s="28">
        <f>MID(IF(INDEX(Invitati!$M:$M,$A25+ROW(Invitati!$A$1))="","",", "&amp;INDEX(Invitati!$M:$M,$A25+ROW(Invitati!$A$1)))&amp;IF(INDEX(Invitati!$N:$N,$A25+ROW(Invitati!$A$1))="","",", "&amp;INDEX(Invitati!$N:$N,$A25+ROW(Invitati!$A$1)))&amp;IF(OR(INDEX(Invitati!$O:$O,$A25+ROW(Invitati!$A$1))="",INDEX(Invitati!$O:$O,$A25+ROW(Invitati!$A$1))=Elenchi!$D$2),"",", "&amp;INDEX(Invitati!$O:$O,$A25+ROW(Invitati!$A$1))),3,200)</f>
        <v/>
      </c>
      <c r="L25" s="28">
        <f>INDEX(Invitati!$P:$P,$A25+ROW(Invitati!$A$1))&amp;""</f>
        <v/>
      </c>
      <c r="M25" s="28">
        <f>INDEX(Invitati!$Q:$Q,$A25+ROW(Invitati!$A$1))&amp;""</f>
        <v/>
      </c>
    </row>
    <row r="26" ht="24" customHeight="1">
      <c r="A26" s="27" t="n">
        <v>23</v>
      </c>
      <c r="B26" s="28">
        <f>INDEX(Invitati!$A:$A,$A26+ROW(Invitati!$A$1))&amp;""</f>
        <v/>
      </c>
      <c r="C26" s="28">
        <f>INDEX(Invitati!$B:$B,$A26+ROW(Invitati!$A$1))&amp;""</f>
        <v/>
      </c>
      <c r="D26" s="28">
        <f>INDEX(Invitati!$C:$C,$A26+ROW(Invitati!$A$1))&amp;""</f>
        <v/>
      </c>
      <c r="E26" s="28">
        <f>INDEX(Invitati!$E:$E,$A26+ROW(Invitati!$A$1))&amp;""</f>
        <v/>
      </c>
      <c r="F26" s="28">
        <f>INDEX(Invitati!$F:$F,$A26+ROW(Invitati!$A$1))&amp;""</f>
        <v/>
      </c>
      <c r="G26" s="28">
        <f>IF(INDEX(Invitati!$G:$G,$A26+ROW(Invitati!$A$1))="Bambino","Bambino"&amp;IF(INDEX(Invitati!$H:$H,$A26+ROW(Invitati!$A$1))="",""," ("&amp;INDEX(Invitati!$H:$H,$A26+ROW(Invitati!$A$1))&amp;")"),INDEX(Invitati!$G:$G,$A26+ROW(Invitati!$A$1))&amp;"")</f>
        <v/>
      </c>
      <c r="H26" s="28">
        <f>INDEX(Invitati!$I:$I,$A26+ROW(Invitati!$A$1))&amp;""</f>
        <v/>
      </c>
      <c r="I26" s="28">
        <f>IF(OR(INDEX(Invitati!$K:$K,$A26+ROW(Invitati!$A$1))="Sì",AND(INDEX(Invitati!$B:$B,$A26+ROW(Invitati!$A$1))&lt;&gt;"",COUNTIFS(Invitati!$B$2:$B$501,INDEX(Invitati!$B:$B,$A26+ROW(Invitati!$A$1))&amp;"",Invitati!$K$2:$K$501,"Sì")&gt;0)),"Sì","")</f>
        <v/>
      </c>
      <c r="J26" s="28">
        <f>INDEX(Invitati!$L:$L,$A26+ROW(Invitati!$A$1))&amp;""</f>
        <v/>
      </c>
      <c r="K26" s="28">
        <f>MID(IF(INDEX(Invitati!$M:$M,$A26+ROW(Invitati!$A$1))="","",", "&amp;INDEX(Invitati!$M:$M,$A26+ROW(Invitati!$A$1)))&amp;IF(INDEX(Invitati!$N:$N,$A26+ROW(Invitati!$A$1))="","",", "&amp;INDEX(Invitati!$N:$N,$A26+ROW(Invitati!$A$1)))&amp;IF(OR(INDEX(Invitati!$O:$O,$A26+ROW(Invitati!$A$1))="",INDEX(Invitati!$O:$O,$A26+ROW(Invitati!$A$1))=Elenchi!$D$2),"",", "&amp;INDEX(Invitati!$O:$O,$A26+ROW(Invitati!$A$1))),3,200)</f>
        <v/>
      </c>
      <c r="L26" s="28">
        <f>INDEX(Invitati!$P:$P,$A26+ROW(Invitati!$A$1))&amp;""</f>
        <v/>
      </c>
      <c r="M26" s="28">
        <f>INDEX(Invitati!$Q:$Q,$A26+ROW(Invitati!$A$1))&amp;""</f>
        <v/>
      </c>
    </row>
    <row r="27" ht="24" customHeight="1">
      <c r="A27" s="27" t="n">
        <v>24</v>
      </c>
      <c r="B27" s="28">
        <f>INDEX(Invitati!$A:$A,$A27+ROW(Invitati!$A$1))&amp;""</f>
        <v/>
      </c>
      <c r="C27" s="28">
        <f>INDEX(Invitati!$B:$B,$A27+ROW(Invitati!$A$1))&amp;""</f>
        <v/>
      </c>
      <c r="D27" s="28">
        <f>INDEX(Invitati!$C:$C,$A27+ROW(Invitati!$A$1))&amp;""</f>
        <v/>
      </c>
      <c r="E27" s="28">
        <f>INDEX(Invitati!$E:$E,$A27+ROW(Invitati!$A$1))&amp;""</f>
        <v/>
      </c>
      <c r="F27" s="28">
        <f>INDEX(Invitati!$F:$F,$A27+ROW(Invitati!$A$1))&amp;""</f>
        <v/>
      </c>
      <c r="G27" s="28">
        <f>IF(INDEX(Invitati!$G:$G,$A27+ROW(Invitati!$A$1))="Bambino","Bambino"&amp;IF(INDEX(Invitati!$H:$H,$A27+ROW(Invitati!$A$1))="",""," ("&amp;INDEX(Invitati!$H:$H,$A27+ROW(Invitati!$A$1))&amp;")"),INDEX(Invitati!$G:$G,$A27+ROW(Invitati!$A$1))&amp;"")</f>
        <v/>
      </c>
      <c r="H27" s="28">
        <f>INDEX(Invitati!$I:$I,$A27+ROW(Invitati!$A$1))&amp;""</f>
        <v/>
      </c>
      <c r="I27" s="28">
        <f>IF(OR(INDEX(Invitati!$K:$K,$A27+ROW(Invitati!$A$1))="Sì",AND(INDEX(Invitati!$B:$B,$A27+ROW(Invitati!$A$1))&lt;&gt;"",COUNTIFS(Invitati!$B$2:$B$501,INDEX(Invitati!$B:$B,$A27+ROW(Invitati!$A$1))&amp;"",Invitati!$K$2:$K$501,"Sì")&gt;0)),"Sì","")</f>
        <v/>
      </c>
      <c r="J27" s="28">
        <f>INDEX(Invitati!$L:$L,$A27+ROW(Invitati!$A$1))&amp;""</f>
        <v/>
      </c>
      <c r="K27" s="28">
        <f>MID(IF(INDEX(Invitati!$M:$M,$A27+ROW(Invitati!$A$1))="","",", "&amp;INDEX(Invitati!$M:$M,$A27+ROW(Invitati!$A$1)))&amp;IF(INDEX(Invitati!$N:$N,$A27+ROW(Invitati!$A$1))="","",", "&amp;INDEX(Invitati!$N:$N,$A27+ROW(Invitati!$A$1)))&amp;IF(OR(INDEX(Invitati!$O:$O,$A27+ROW(Invitati!$A$1))="",INDEX(Invitati!$O:$O,$A27+ROW(Invitati!$A$1))=Elenchi!$D$2),"",", "&amp;INDEX(Invitati!$O:$O,$A27+ROW(Invitati!$A$1))),3,200)</f>
        <v/>
      </c>
      <c r="L27" s="28">
        <f>INDEX(Invitati!$P:$P,$A27+ROW(Invitati!$A$1))&amp;""</f>
        <v/>
      </c>
      <c r="M27" s="28">
        <f>INDEX(Invitati!$Q:$Q,$A27+ROW(Invitati!$A$1))&amp;""</f>
        <v/>
      </c>
    </row>
    <row r="28" ht="24" customHeight="1">
      <c r="A28" s="27" t="n">
        <v>25</v>
      </c>
      <c r="B28" s="28">
        <f>INDEX(Invitati!$A:$A,$A28+ROW(Invitati!$A$1))&amp;""</f>
        <v/>
      </c>
      <c r="C28" s="28">
        <f>INDEX(Invitati!$B:$B,$A28+ROW(Invitati!$A$1))&amp;""</f>
        <v/>
      </c>
      <c r="D28" s="28">
        <f>INDEX(Invitati!$C:$C,$A28+ROW(Invitati!$A$1))&amp;""</f>
        <v/>
      </c>
      <c r="E28" s="28">
        <f>INDEX(Invitati!$E:$E,$A28+ROW(Invitati!$A$1))&amp;""</f>
        <v/>
      </c>
      <c r="F28" s="28">
        <f>INDEX(Invitati!$F:$F,$A28+ROW(Invitati!$A$1))&amp;""</f>
        <v/>
      </c>
      <c r="G28" s="28">
        <f>IF(INDEX(Invitati!$G:$G,$A28+ROW(Invitati!$A$1))="Bambino","Bambino"&amp;IF(INDEX(Invitati!$H:$H,$A28+ROW(Invitati!$A$1))="",""," ("&amp;INDEX(Invitati!$H:$H,$A28+ROW(Invitati!$A$1))&amp;")"),INDEX(Invitati!$G:$G,$A28+ROW(Invitati!$A$1))&amp;"")</f>
        <v/>
      </c>
      <c r="H28" s="28">
        <f>INDEX(Invitati!$I:$I,$A28+ROW(Invitati!$A$1))&amp;""</f>
        <v/>
      </c>
      <c r="I28" s="28">
        <f>IF(OR(INDEX(Invitati!$K:$K,$A28+ROW(Invitati!$A$1))="Sì",AND(INDEX(Invitati!$B:$B,$A28+ROW(Invitati!$A$1))&lt;&gt;"",COUNTIFS(Invitati!$B$2:$B$501,INDEX(Invitati!$B:$B,$A28+ROW(Invitati!$A$1))&amp;"",Invitati!$K$2:$K$501,"Sì")&gt;0)),"Sì","")</f>
        <v/>
      </c>
      <c r="J28" s="28">
        <f>INDEX(Invitati!$L:$L,$A28+ROW(Invitati!$A$1))&amp;""</f>
        <v/>
      </c>
      <c r="K28" s="28">
        <f>MID(IF(INDEX(Invitati!$M:$M,$A28+ROW(Invitati!$A$1))="","",", "&amp;INDEX(Invitati!$M:$M,$A28+ROW(Invitati!$A$1)))&amp;IF(INDEX(Invitati!$N:$N,$A28+ROW(Invitati!$A$1))="","",", "&amp;INDEX(Invitati!$N:$N,$A28+ROW(Invitati!$A$1)))&amp;IF(OR(INDEX(Invitati!$O:$O,$A28+ROW(Invitati!$A$1))="",INDEX(Invitati!$O:$O,$A28+ROW(Invitati!$A$1))=Elenchi!$D$2),"",", "&amp;INDEX(Invitati!$O:$O,$A28+ROW(Invitati!$A$1))),3,200)</f>
        <v/>
      </c>
      <c r="L28" s="28">
        <f>INDEX(Invitati!$P:$P,$A28+ROW(Invitati!$A$1))&amp;""</f>
        <v/>
      </c>
      <c r="M28" s="28">
        <f>INDEX(Invitati!$Q:$Q,$A28+ROW(Invitati!$A$1))&amp;""</f>
        <v/>
      </c>
    </row>
    <row r="29" ht="24" customHeight="1">
      <c r="A29" s="27" t="n">
        <v>26</v>
      </c>
      <c r="B29" s="28">
        <f>INDEX(Invitati!$A:$A,$A29+ROW(Invitati!$A$1))&amp;""</f>
        <v/>
      </c>
      <c r="C29" s="28">
        <f>INDEX(Invitati!$B:$B,$A29+ROW(Invitati!$A$1))&amp;""</f>
        <v/>
      </c>
      <c r="D29" s="28">
        <f>INDEX(Invitati!$C:$C,$A29+ROW(Invitati!$A$1))&amp;""</f>
        <v/>
      </c>
      <c r="E29" s="28">
        <f>INDEX(Invitati!$E:$E,$A29+ROW(Invitati!$A$1))&amp;""</f>
        <v/>
      </c>
      <c r="F29" s="28">
        <f>INDEX(Invitati!$F:$F,$A29+ROW(Invitati!$A$1))&amp;""</f>
        <v/>
      </c>
      <c r="G29" s="28">
        <f>IF(INDEX(Invitati!$G:$G,$A29+ROW(Invitati!$A$1))="Bambino","Bambino"&amp;IF(INDEX(Invitati!$H:$H,$A29+ROW(Invitati!$A$1))="",""," ("&amp;INDEX(Invitati!$H:$H,$A29+ROW(Invitati!$A$1))&amp;")"),INDEX(Invitati!$G:$G,$A29+ROW(Invitati!$A$1))&amp;"")</f>
        <v/>
      </c>
      <c r="H29" s="28">
        <f>INDEX(Invitati!$I:$I,$A29+ROW(Invitati!$A$1))&amp;""</f>
        <v/>
      </c>
      <c r="I29" s="28">
        <f>IF(OR(INDEX(Invitati!$K:$K,$A29+ROW(Invitati!$A$1))="Sì",AND(INDEX(Invitati!$B:$B,$A29+ROW(Invitati!$A$1))&lt;&gt;"",COUNTIFS(Invitati!$B$2:$B$501,INDEX(Invitati!$B:$B,$A29+ROW(Invitati!$A$1))&amp;"",Invitati!$K$2:$K$501,"Sì")&gt;0)),"Sì","")</f>
        <v/>
      </c>
      <c r="J29" s="28">
        <f>INDEX(Invitati!$L:$L,$A29+ROW(Invitati!$A$1))&amp;""</f>
        <v/>
      </c>
      <c r="K29" s="28">
        <f>MID(IF(INDEX(Invitati!$M:$M,$A29+ROW(Invitati!$A$1))="","",", "&amp;INDEX(Invitati!$M:$M,$A29+ROW(Invitati!$A$1)))&amp;IF(INDEX(Invitati!$N:$N,$A29+ROW(Invitati!$A$1))="","",", "&amp;INDEX(Invitati!$N:$N,$A29+ROW(Invitati!$A$1)))&amp;IF(OR(INDEX(Invitati!$O:$O,$A29+ROW(Invitati!$A$1))="",INDEX(Invitati!$O:$O,$A29+ROW(Invitati!$A$1))=Elenchi!$D$2),"",", "&amp;INDEX(Invitati!$O:$O,$A29+ROW(Invitati!$A$1))),3,200)</f>
        <v/>
      </c>
      <c r="L29" s="28">
        <f>INDEX(Invitati!$P:$P,$A29+ROW(Invitati!$A$1))&amp;""</f>
        <v/>
      </c>
      <c r="M29" s="28">
        <f>INDEX(Invitati!$Q:$Q,$A29+ROW(Invitati!$A$1))&amp;""</f>
        <v/>
      </c>
    </row>
    <row r="30" ht="24" customHeight="1">
      <c r="A30" s="27" t="n">
        <v>27</v>
      </c>
      <c r="B30" s="28">
        <f>INDEX(Invitati!$A:$A,$A30+ROW(Invitati!$A$1))&amp;""</f>
        <v/>
      </c>
      <c r="C30" s="28">
        <f>INDEX(Invitati!$B:$B,$A30+ROW(Invitati!$A$1))&amp;""</f>
        <v/>
      </c>
      <c r="D30" s="28">
        <f>INDEX(Invitati!$C:$C,$A30+ROW(Invitati!$A$1))&amp;""</f>
        <v/>
      </c>
      <c r="E30" s="28">
        <f>INDEX(Invitati!$E:$E,$A30+ROW(Invitati!$A$1))&amp;""</f>
        <v/>
      </c>
      <c r="F30" s="28">
        <f>INDEX(Invitati!$F:$F,$A30+ROW(Invitati!$A$1))&amp;""</f>
        <v/>
      </c>
      <c r="G30" s="28">
        <f>IF(INDEX(Invitati!$G:$G,$A30+ROW(Invitati!$A$1))="Bambino","Bambino"&amp;IF(INDEX(Invitati!$H:$H,$A30+ROW(Invitati!$A$1))="",""," ("&amp;INDEX(Invitati!$H:$H,$A30+ROW(Invitati!$A$1))&amp;")"),INDEX(Invitati!$G:$G,$A30+ROW(Invitati!$A$1))&amp;"")</f>
        <v/>
      </c>
      <c r="H30" s="28">
        <f>INDEX(Invitati!$I:$I,$A30+ROW(Invitati!$A$1))&amp;""</f>
        <v/>
      </c>
      <c r="I30" s="28">
        <f>IF(OR(INDEX(Invitati!$K:$K,$A30+ROW(Invitati!$A$1))="Sì",AND(INDEX(Invitati!$B:$B,$A30+ROW(Invitati!$A$1))&lt;&gt;"",COUNTIFS(Invitati!$B$2:$B$501,INDEX(Invitati!$B:$B,$A30+ROW(Invitati!$A$1))&amp;"",Invitati!$K$2:$K$501,"Sì")&gt;0)),"Sì","")</f>
        <v/>
      </c>
      <c r="J30" s="28">
        <f>INDEX(Invitati!$L:$L,$A30+ROW(Invitati!$A$1))&amp;""</f>
        <v/>
      </c>
      <c r="K30" s="28">
        <f>MID(IF(INDEX(Invitati!$M:$M,$A30+ROW(Invitati!$A$1))="","",", "&amp;INDEX(Invitati!$M:$M,$A30+ROW(Invitati!$A$1)))&amp;IF(INDEX(Invitati!$N:$N,$A30+ROW(Invitati!$A$1))="","",", "&amp;INDEX(Invitati!$N:$N,$A30+ROW(Invitati!$A$1)))&amp;IF(OR(INDEX(Invitati!$O:$O,$A30+ROW(Invitati!$A$1))="",INDEX(Invitati!$O:$O,$A30+ROW(Invitati!$A$1))=Elenchi!$D$2),"",", "&amp;INDEX(Invitati!$O:$O,$A30+ROW(Invitati!$A$1))),3,200)</f>
        <v/>
      </c>
      <c r="L30" s="28">
        <f>INDEX(Invitati!$P:$P,$A30+ROW(Invitati!$A$1))&amp;""</f>
        <v/>
      </c>
      <c r="M30" s="28">
        <f>INDEX(Invitati!$Q:$Q,$A30+ROW(Invitati!$A$1))&amp;""</f>
        <v/>
      </c>
    </row>
    <row r="31" ht="24" customHeight="1">
      <c r="A31" s="27" t="n">
        <v>28</v>
      </c>
      <c r="B31" s="28">
        <f>INDEX(Invitati!$A:$A,$A31+ROW(Invitati!$A$1))&amp;""</f>
        <v/>
      </c>
      <c r="C31" s="28">
        <f>INDEX(Invitati!$B:$B,$A31+ROW(Invitati!$A$1))&amp;""</f>
        <v/>
      </c>
      <c r="D31" s="28">
        <f>INDEX(Invitati!$C:$C,$A31+ROW(Invitati!$A$1))&amp;""</f>
        <v/>
      </c>
      <c r="E31" s="28">
        <f>INDEX(Invitati!$E:$E,$A31+ROW(Invitati!$A$1))&amp;""</f>
        <v/>
      </c>
      <c r="F31" s="28">
        <f>INDEX(Invitati!$F:$F,$A31+ROW(Invitati!$A$1))&amp;""</f>
        <v/>
      </c>
      <c r="G31" s="28">
        <f>IF(INDEX(Invitati!$G:$G,$A31+ROW(Invitati!$A$1))="Bambino","Bambino"&amp;IF(INDEX(Invitati!$H:$H,$A31+ROW(Invitati!$A$1))="",""," ("&amp;INDEX(Invitati!$H:$H,$A31+ROW(Invitati!$A$1))&amp;")"),INDEX(Invitati!$G:$G,$A31+ROW(Invitati!$A$1))&amp;"")</f>
        <v/>
      </c>
      <c r="H31" s="28">
        <f>INDEX(Invitati!$I:$I,$A31+ROW(Invitati!$A$1))&amp;""</f>
        <v/>
      </c>
      <c r="I31" s="28">
        <f>IF(OR(INDEX(Invitati!$K:$K,$A31+ROW(Invitati!$A$1))="Sì",AND(INDEX(Invitati!$B:$B,$A31+ROW(Invitati!$A$1))&lt;&gt;"",COUNTIFS(Invitati!$B$2:$B$501,INDEX(Invitati!$B:$B,$A31+ROW(Invitati!$A$1))&amp;"",Invitati!$K$2:$K$501,"Sì")&gt;0)),"Sì","")</f>
        <v/>
      </c>
      <c r="J31" s="28">
        <f>INDEX(Invitati!$L:$L,$A31+ROW(Invitati!$A$1))&amp;""</f>
        <v/>
      </c>
      <c r="K31" s="28">
        <f>MID(IF(INDEX(Invitati!$M:$M,$A31+ROW(Invitati!$A$1))="","",", "&amp;INDEX(Invitati!$M:$M,$A31+ROW(Invitati!$A$1)))&amp;IF(INDEX(Invitati!$N:$N,$A31+ROW(Invitati!$A$1))="","",", "&amp;INDEX(Invitati!$N:$N,$A31+ROW(Invitati!$A$1)))&amp;IF(OR(INDEX(Invitati!$O:$O,$A31+ROW(Invitati!$A$1))="",INDEX(Invitati!$O:$O,$A31+ROW(Invitati!$A$1))=Elenchi!$D$2),"",", "&amp;INDEX(Invitati!$O:$O,$A31+ROW(Invitati!$A$1))),3,200)</f>
        <v/>
      </c>
      <c r="L31" s="28">
        <f>INDEX(Invitati!$P:$P,$A31+ROW(Invitati!$A$1))&amp;""</f>
        <v/>
      </c>
      <c r="M31" s="28">
        <f>INDEX(Invitati!$Q:$Q,$A31+ROW(Invitati!$A$1))&amp;""</f>
        <v/>
      </c>
    </row>
    <row r="32" ht="24" customHeight="1">
      <c r="A32" s="27" t="n">
        <v>29</v>
      </c>
      <c r="B32" s="28">
        <f>INDEX(Invitati!$A:$A,$A32+ROW(Invitati!$A$1))&amp;""</f>
        <v/>
      </c>
      <c r="C32" s="28">
        <f>INDEX(Invitati!$B:$B,$A32+ROW(Invitati!$A$1))&amp;""</f>
        <v/>
      </c>
      <c r="D32" s="28">
        <f>INDEX(Invitati!$C:$C,$A32+ROW(Invitati!$A$1))&amp;""</f>
        <v/>
      </c>
      <c r="E32" s="28">
        <f>INDEX(Invitati!$E:$E,$A32+ROW(Invitati!$A$1))&amp;""</f>
        <v/>
      </c>
      <c r="F32" s="28">
        <f>INDEX(Invitati!$F:$F,$A32+ROW(Invitati!$A$1))&amp;""</f>
        <v/>
      </c>
      <c r="G32" s="28">
        <f>IF(INDEX(Invitati!$G:$G,$A32+ROW(Invitati!$A$1))="Bambino","Bambino"&amp;IF(INDEX(Invitati!$H:$H,$A32+ROW(Invitati!$A$1))="",""," ("&amp;INDEX(Invitati!$H:$H,$A32+ROW(Invitati!$A$1))&amp;")"),INDEX(Invitati!$G:$G,$A32+ROW(Invitati!$A$1))&amp;"")</f>
        <v/>
      </c>
      <c r="H32" s="28">
        <f>INDEX(Invitati!$I:$I,$A32+ROW(Invitati!$A$1))&amp;""</f>
        <v/>
      </c>
      <c r="I32" s="28">
        <f>IF(OR(INDEX(Invitati!$K:$K,$A32+ROW(Invitati!$A$1))="Sì",AND(INDEX(Invitati!$B:$B,$A32+ROW(Invitati!$A$1))&lt;&gt;"",COUNTIFS(Invitati!$B$2:$B$501,INDEX(Invitati!$B:$B,$A32+ROW(Invitati!$A$1))&amp;"",Invitati!$K$2:$K$501,"Sì")&gt;0)),"Sì","")</f>
        <v/>
      </c>
      <c r="J32" s="28">
        <f>INDEX(Invitati!$L:$L,$A32+ROW(Invitati!$A$1))&amp;""</f>
        <v/>
      </c>
      <c r="K32" s="28">
        <f>MID(IF(INDEX(Invitati!$M:$M,$A32+ROW(Invitati!$A$1))="","",", "&amp;INDEX(Invitati!$M:$M,$A32+ROW(Invitati!$A$1)))&amp;IF(INDEX(Invitati!$N:$N,$A32+ROW(Invitati!$A$1))="","",", "&amp;INDEX(Invitati!$N:$N,$A32+ROW(Invitati!$A$1)))&amp;IF(OR(INDEX(Invitati!$O:$O,$A32+ROW(Invitati!$A$1))="",INDEX(Invitati!$O:$O,$A32+ROW(Invitati!$A$1))=Elenchi!$D$2),"",", "&amp;INDEX(Invitati!$O:$O,$A32+ROW(Invitati!$A$1))),3,200)</f>
        <v/>
      </c>
      <c r="L32" s="28">
        <f>INDEX(Invitati!$P:$P,$A32+ROW(Invitati!$A$1))&amp;""</f>
        <v/>
      </c>
      <c r="M32" s="28">
        <f>INDEX(Invitati!$Q:$Q,$A32+ROW(Invitati!$A$1))&amp;""</f>
        <v/>
      </c>
    </row>
    <row r="33" ht="24" customHeight="1">
      <c r="A33" s="27" t="n">
        <v>30</v>
      </c>
      <c r="B33" s="28">
        <f>INDEX(Invitati!$A:$A,$A33+ROW(Invitati!$A$1))&amp;""</f>
        <v/>
      </c>
      <c r="C33" s="28">
        <f>INDEX(Invitati!$B:$B,$A33+ROW(Invitati!$A$1))&amp;""</f>
        <v/>
      </c>
      <c r="D33" s="28">
        <f>INDEX(Invitati!$C:$C,$A33+ROW(Invitati!$A$1))&amp;""</f>
        <v/>
      </c>
      <c r="E33" s="28">
        <f>INDEX(Invitati!$E:$E,$A33+ROW(Invitati!$A$1))&amp;""</f>
        <v/>
      </c>
      <c r="F33" s="28">
        <f>INDEX(Invitati!$F:$F,$A33+ROW(Invitati!$A$1))&amp;""</f>
        <v/>
      </c>
      <c r="G33" s="28">
        <f>IF(INDEX(Invitati!$G:$G,$A33+ROW(Invitati!$A$1))="Bambino","Bambino"&amp;IF(INDEX(Invitati!$H:$H,$A33+ROW(Invitati!$A$1))="",""," ("&amp;INDEX(Invitati!$H:$H,$A33+ROW(Invitati!$A$1))&amp;")"),INDEX(Invitati!$G:$G,$A33+ROW(Invitati!$A$1))&amp;"")</f>
        <v/>
      </c>
      <c r="H33" s="28">
        <f>INDEX(Invitati!$I:$I,$A33+ROW(Invitati!$A$1))&amp;""</f>
        <v/>
      </c>
      <c r="I33" s="28">
        <f>IF(OR(INDEX(Invitati!$K:$K,$A33+ROW(Invitati!$A$1))="Sì",AND(INDEX(Invitati!$B:$B,$A33+ROW(Invitati!$A$1))&lt;&gt;"",COUNTIFS(Invitati!$B$2:$B$501,INDEX(Invitati!$B:$B,$A33+ROW(Invitati!$A$1))&amp;"",Invitati!$K$2:$K$501,"Sì")&gt;0)),"Sì","")</f>
        <v/>
      </c>
      <c r="J33" s="28">
        <f>INDEX(Invitati!$L:$L,$A33+ROW(Invitati!$A$1))&amp;""</f>
        <v/>
      </c>
      <c r="K33" s="28">
        <f>MID(IF(INDEX(Invitati!$M:$M,$A33+ROW(Invitati!$A$1))="","",", "&amp;INDEX(Invitati!$M:$M,$A33+ROW(Invitati!$A$1)))&amp;IF(INDEX(Invitati!$N:$N,$A33+ROW(Invitati!$A$1))="","",", "&amp;INDEX(Invitati!$N:$N,$A33+ROW(Invitati!$A$1)))&amp;IF(OR(INDEX(Invitati!$O:$O,$A33+ROW(Invitati!$A$1))="",INDEX(Invitati!$O:$O,$A33+ROW(Invitati!$A$1))=Elenchi!$D$2),"",", "&amp;INDEX(Invitati!$O:$O,$A33+ROW(Invitati!$A$1))),3,200)</f>
        <v/>
      </c>
      <c r="L33" s="28">
        <f>INDEX(Invitati!$P:$P,$A33+ROW(Invitati!$A$1))&amp;""</f>
        <v/>
      </c>
      <c r="M33" s="28">
        <f>INDEX(Invitati!$Q:$Q,$A33+ROW(Invitati!$A$1))&amp;""</f>
        <v/>
      </c>
    </row>
    <row r="34" ht="24" customHeight="1">
      <c r="A34" s="27" t="n">
        <v>31</v>
      </c>
      <c r="B34" s="28">
        <f>INDEX(Invitati!$A:$A,$A34+ROW(Invitati!$A$1))&amp;""</f>
        <v/>
      </c>
      <c r="C34" s="28">
        <f>INDEX(Invitati!$B:$B,$A34+ROW(Invitati!$A$1))&amp;""</f>
        <v/>
      </c>
      <c r="D34" s="28">
        <f>INDEX(Invitati!$C:$C,$A34+ROW(Invitati!$A$1))&amp;""</f>
        <v/>
      </c>
      <c r="E34" s="28">
        <f>INDEX(Invitati!$E:$E,$A34+ROW(Invitati!$A$1))&amp;""</f>
        <v/>
      </c>
      <c r="F34" s="28">
        <f>INDEX(Invitati!$F:$F,$A34+ROW(Invitati!$A$1))&amp;""</f>
        <v/>
      </c>
      <c r="G34" s="28">
        <f>IF(INDEX(Invitati!$G:$G,$A34+ROW(Invitati!$A$1))="Bambino","Bambino"&amp;IF(INDEX(Invitati!$H:$H,$A34+ROW(Invitati!$A$1))="",""," ("&amp;INDEX(Invitati!$H:$H,$A34+ROW(Invitati!$A$1))&amp;")"),INDEX(Invitati!$G:$G,$A34+ROW(Invitati!$A$1))&amp;"")</f>
        <v/>
      </c>
      <c r="H34" s="28">
        <f>INDEX(Invitati!$I:$I,$A34+ROW(Invitati!$A$1))&amp;""</f>
        <v/>
      </c>
      <c r="I34" s="28">
        <f>IF(OR(INDEX(Invitati!$K:$K,$A34+ROW(Invitati!$A$1))="Sì",AND(INDEX(Invitati!$B:$B,$A34+ROW(Invitati!$A$1))&lt;&gt;"",COUNTIFS(Invitati!$B$2:$B$501,INDEX(Invitati!$B:$B,$A34+ROW(Invitati!$A$1))&amp;"",Invitati!$K$2:$K$501,"Sì")&gt;0)),"Sì","")</f>
        <v/>
      </c>
      <c r="J34" s="28">
        <f>INDEX(Invitati!$L:$L,$A34+ROW(Invitati!$A$1))&amp;""</f>
        <v/>
      </c>
      <c r="K34" s="28">
        <f>MID(IF(INDEX(Invitati!$M:$M,$A34+ROW(Invitati!$A$1))="","",", "&amp;INDEX(Invitati!$M:$M,$A34+ROW(Invitati!$A$1)))&amp;IF(INDEX(Invitati!$N:$N,$A34+ROW(Invitati!$A$1))="","",", "&amp;INDEX(Invitati!$N:$N,$A34+ROW(Invitati!$A$1)))&amp;IF(OR(INDEX(Invitati!$O:$O,$A34+ROW(Invitati!$A$1))="",INDEX(Invitati!$O:$O,$A34+ROW(Invitati!$A$1))=Elenchi!$D$2),"",", "&amp;INDEX(Invitati!$O:$O,$A34+ROW(Invitati!$A$1))),3,200)</f>
        <v/>
      </c>
      <c r="L34" s="28">
        <f>INDEX(Invitati!$P:$P,$A34+ROW(Invitati!$A$1))&amp;""</f>
        <v/>
      </c>
      <c r="M34" s="28">
        <f>INDEX(Invitati!$Q:$Q,$A34+ROW(Invitati!$A$1))&amp;""</f>
        <v/>
      </c>
    </row>
    <row r="35" ht="24" customHeight="1">
      <c r="A35" s="27" t="n">
        <v>32</v>
      </c>
      <c r="B35" s="28">
        <f>INDEX(Invitati!$A:$A,$A35+ROW(Invitati!$A$1))&amp;""</f>
        <v/>
      </c>
      <c r="C35" s="28">
        <f>INDEX(Invitati!$B:$B,$A35+ROW(Invitati!$A$1))&amp;""</f>
        <v/>
      </c>
      <c r="D35" s="28">
        <f>INDEX(Invitati!$C:$C,$A35+ROW(Invitati!$A$1))&amp;""</f>
        <v/>
      </c>
      <c r="E35" s="28">
        <f>INDEX(Invitati!$E:$E,$A35+ROW(Invitati!$A$1))&amp;""</f>
        <v/>
      </c>
      <c r="F35" s="28">
        <f>INDEX(Invitati!$F:$F,$A35+ROW(Invitati!$A$1))&amp;""</f>
        <v/>
      </c>
      <c r="G35" s="28">
        <f>IF(INDEX(Invitati!$G:$G,$A35+ROW(Invitati!$A$1))="Bambino","Bambino"&amp;IF(INDEX(Invitati!$H:$H,$A35+ROW(Invitati!$A$1))="",""," ("&amp;INDEX(Invitati!$H:$H,$A35+ROW(Invitati!$A$1))&amp;")"),INDEX(Invitati!$G:$G,$A35+ROW(Invitati!$A$1))&amp;"")</f>
        <v/>
      </c>
      <c r="H35" s="28">
        <f>INDEX(Invitati!$I:$I,$A35+ROW(Invitati!$A$1))&amp;""</f>
        <v/>
      </c>
      <c r="I35" s="28">
        <f>IF(OR(INDEX(Invitati!$K:$K,$A35+ROW(Invitati!$A$1))="Sì",AND(INDEX(Invitati!$B:$B,$A35+ROW(Invitati!$A$1))&lt;&gt;"",COUNTIFS(Invitati!$B$2:$B$501,INDEX(Invitati!$B:$B,$A35+ROW(Invitati!$A$1))&amp;"",Invitati!$K$2:$K$501,"Sì")&gt;0)),"Sì","")</f>
        <v/>
      </c>
      <c r="J35" s="28">
        <f>INDEX(Invitati!$L:$L,$A35+ROW(Invitati!$A$1))&amp;""</f>
        <v/>
      </c>
      <c r="K35" s="28">
        <f>MID(IF(INDEX(Invitati!$M:$M,$A35+ROW(Invitati!$A$1))="","",", "&amp;INDEX(Invitati!$M:$M,$A35+ROW(Invitati!$A$1)))&amp;IF(INDEX(Invitati!$N:$N,$A35+ROW(Invitati!$A$1))="","",", "&amp;INDEX(Invitati!$N:$N,$A35+ROW(Invitati!$A$1)))&amp;IF(OR(INDEX(Invitati!$O:$O,$A35+ROW(Invitati!$A$1))="",INDEX(Invitati!$O:$O,$A35+ROW(Invitati!$A$1))=Elenchi!$D$2),"",", "&amp;INDEX(Invitati!$O:$O,$A35+ROW(Invitati!$A$1))),3,200)</f>
        <v/>
      </c>
      <c r="L35" s="28">
        <f>INDEX(Invitati!$P:$P,$A35+ROW(Invitati!$A$1))&amp;""</f>
        <v/>
      </c>
      <c r="M35" s="28">
        <f>INDEX(Invitati!$Q:$Q,$A35+ROW(Invitati!$A$1))&amp;""</f>
        <v/>
      </c>
    </row>
    <row r="36" ht="24" customHeight="1">
      <c r="A36" s="27" t="n">
        <v>33</v>
      </c>
      <c r="B36" s="28">
        <f>INDEX(Invitati!$A:$A,$A36+ROW(Invitati!$A$1))&amp;""</f>
        <v/>
      </c>
      <c r="C36" s="28">
        <f>INDEX(Invitati!$B:$B,$A36+ROW(Invitati!$A$1))&amp;""</f>
        <v/>
      </c>
      <c r="D36" s="28">
        <f>INDEX(Invitati!$C:$C,$A36+ROW(Invitati!$A$1))&amp;""</f>
        <v/>
      </c>
      <c r="E36" s="28">
        <f>INDEX(Invitati!$E:$E,$A36+ROW(Invitati!$A$1))&amp;""</f>
        <v/>
      </c>
      <c r="F36" s="28">
        <f>INDEX(Invitati!$F:$F,$A36+ROW(Invitati!$A$1))&amp;""</f>
        <v/>
      </c>
      <c r="G36" s="28">
        <f>IF(INDEX(Invitati!$G:$G,$A36+ROW(Invitati!$A$1))="Bambino","Bambino"&amp;IF(INDEX(Invitati!$H:$H,$A36+ROW(Invitati!$A$1))="",""," ("&amp;INDEX(Invitati!$H:$H,$A36+ROW(Invitati!$A$1))&amp;")"),INDEX(Invitati!$G:$G,$A36+ROW(Invitati!$A$1))&amp;"")</f>
        <v/>
      </c>
      <c r="H36" s="28">
        <f>INDEX(Invitati!$I:$I,$A36+ROW(Invitati!$A$1))&amp;""</f>
        <v/>
      </c>
      <c r="I36" s="28">
        <f>IF(OR(INDEX(Invitati!$K:$K,$A36+ROW(Invitati!$A$1))="Sì",AND(INDEX(Invitati!$B:$B,$A36+ROW(Invitati!$A$1))&lt;&gt;"",COUNTIFS(Invitati!$B$2:$B$501,INDEX(Invitati!$B:$B,$A36+ROW(Invitati!$A$1))&amp;"",Invitati!$K$2:$K$501,"Sì")&gt;0)),"Sì","")</f>
        <v/>
      </c>
      <c r="J36" s="28">
        <f>INDEX(Invitati!$L:$L,$A36+ROW(Invitati!$A$1))&amp;""</f>
        <v/>
      </c>
      <c r="K36" s="28">
        <f>MID(IF(INDEX(Invitati!$M:$M,$A36+ROW(Invitati!$A$1))="","",", "&amp;INDEX(Invitati!$M:$M,$A36+ROW(Invitati!$A$1)))&amp;IF(INDEX(Invitati!$N:$N,$A36+ROW(Invitati!$A$1))="","",", "&amp;INDEX(Invitati!$N:$N,$A36+ROW(Invitati!$A$1)))&amp;IF(OR(INDEX(Invitati!$O:$O,$A36+ROW(Invitati!$A$1))="",INDEX(Invitati!$O:$O,$A36+ROW(Invitati!$A$1))=Elenchi!$D$2),"",", "&amp;INDEX(Invitati!$O:$O,$A36+ROW(Invitati!$A$1))),3,200)</f>
        <v/>
      </c>
      <c r="L36" s="28">
        <f>INDEX(Invitati!$P:$P,$A36+ROW(Invitati!$A$1))&amp;""</f>
        <v/>
      </c>
      <c r="M36" s="28">
        <f>INDEX(Invitati!$Q:$Q,$A36+ROW(Invitati!$A$1))&amp;""</f>
        <v/>
      </c>
    </row>
    <row r="37" ht="24" customHeight="1">
      <c r="A37" s="27" t="n">
        <v>34</v>
      </c>
      <c r="B37" s="28">
        <f>INDEX(Invitati!$A:$A,$A37+ROW(Invitati!$A$1))&amp;""</f>
        <v/>
      </c>
      <c r="C37" s="28">
        <f>INDEX(Invitati!$B:$B,$A37+ROW(Invitati!$A$1))&amp;""</f>
        <v/>
      </c>
      <c r="D37" s="28">
        <f>INDEX(Invitati!$C:$C,$A37+ROW(Invitati!$A$1))&amp;""</f>
        <v/>
      </c>
      <c r="E37" s="28">
        <f>INDEX(Invitati!$E:$E,$A37+ROW(Invitati!$A$1))&amp;""</f>
        <v/>
      </c>
      <c r="F37" s="28">
        <f>INDEX(Invitati!$F:$F,$A37+ROW(Invitati!$A$1))&amp;""</f>
        <v/>
      </c>
      <c r="G37" s="28">
        <f>IF(INDEX(Invitati!$G:$G,$A37+ROW(Invitati!$A$1))="Bambino","Bambino"&amp;IF(INDEX(Invitati!$H:$H,$A37+ROW(Invitati!$A$1))="",""," ("&amp;INDEX(Invitati!$H:$H,$A37+ROW(Invitati!$A$1))&amp;")"),INDEX(Invitati!$G:$G,$A37+ROW(Invitati!$A$1))&amp;"")</f>
        <v/>
      </c>
      <c r="H37" s="28">
        <f>INDEX(Invitati!$I:$I,$A37+ROW(Invitati!$A$1))&amp;""</f>
        <v/>
      </c>
      <c r="I37" s="28">
        <f>IF(OR(INDEX(Invitati!$K:$K,$A37+ROW(Invitati!$A$1))="Sì",AND(INDEX(Invitati!$B:$B,$A37+ROW(Invitati!$A$1))&lt;&gt;"",COUNTIFS(Invitati!$B$2:$B$501,INDEX(Invitati!$B:$B,$A37+ROW(Invitati!$A$1))&amp;"",Invitati!$K$2:$K$501,"Sì")&gt;0)),"Sì","")</f>
        <v/>
      </c>
      <c r="J37" s="28">
        <f>INDEX(Invitati!$L:$L,$A37+ROW(Invitati!$A$1))&amp;""</f>
        <v/>
      </c>
      <c r="K37" s="28">
        <f>MID(IF(INDEX(Invitati!$M:$M,$A37+ROW(Invitati!$A$1))="","",", "&amp;INDEX(Invitati!$M:$M,$A37+ROW(Invitati!$A$1)))&amp;IF(INDEX(Invitati!$N:$N,$A37+ROW(Invitati!$A$1))="","",", "&amp;INDEX(Invitati!$N:$N,$A37+ROW(Invitati!$A$1)))&amp;IF(OR(INDEX(Invitati!$O:$O,$A37+ROW(Invitati!$A$1))="",INDEX(Invitati!$O:$O,$A37+ROW(Invitati!$A$1))=Elenchi!$D$2),"",", "&amp;INDEX(Invitati!$O:$O,$A37+ROW(Invitati!$A$1))),3,200)</f>
        <v/>
      </c>
      <c r="L37" s="28">
        <f>INDEX(Invitati!$P:$P,$A37+ROW(Invitati!$A$1))&amp;""</f>
        <v/>
      </c>
      <c r="M37" s="28">
        <f>INDEX(Invitati!$Q:$Q,$A37+ROW(Invitati!$A$1))&amp;""</f>
        <v/>
      </c>
    </row>
    <row r="38" ht="24" customHeight="1">
      <c r="A38" s="27" t="n">
        <v>35</v>
      </c>
      <c r="B38" s="28">
        <f>INDEX(Invitati!$A:$A,$A38+ROW(Invitati!$A$1))&amp;""</f>
        <v/>
      </c>
      <c r="C38" s="28">
        <f>INDEX(Invitati!$B:$B,$A38+ROW(Invitati!$A$1))&amp;""</f>
        <v/>
      </c>
      <c r="D38" s="28">
        <f>INDEX(Invitati!$C:$C,$A38+ROW(Invitati!$A$1))&amp;""</f>
        <v/>
      </c>
      <c r="E38" s="28">
        <f>INDEX(Invitati!$E:$E,$A38+ROW(Invitati!$A$1))&amp;""</f>
        <v/>
      </c>
      <c r="F38" s="28">
        <f>INDEX(Invitati!$F:$F,$A38+ROW(Invitati!$A$1))&amp;""</f>
        <v/>
      </c>
      <c r="G38" s="28">
        <f>IF(INDEX(Invitati!$G:$G,$A38+ROW(Invitati!$A$1))="Bambino","Bambino"&amp;IF(INDEX(Invitati!$H:$H,$A38+ROW(Invitati!$A$1))="",""," ("&amp;INDEX(Invitati!$H:$H,$A38+ROW(Invitati!$A$1))&amp;")"),INDEX(Invitati!$G:$G,$A38+ROW(Invitati!$A$1))&amp;"")</f>
        <v/>
      </c>
      <c r="H38" s="28">
        <f>INDEX(Invitati!$I:$I,$A38+ROW(Invitati!$A$1))&amp;""</f>
        <v/>
      </c>
      <c r="I38" s="28">
        <f>IF(OR(INDEX(Invitati!$K:$K,$A38+ROW(Invitati!$A$1))="Sì",AND(INDEX(Invitati!$B:$B,$A38+ROW(Invitati!$A$1))&lt;&gt;"",COUNTIFS(Invitati!$B$2:$B$501,INDEX(Invitati!$B:$B,$A38+ROW(Invitati!$A$1))&amp;"",Invitati!$K$2:$K$501,"Sì")&gt;0)),"Sì","")</f>
        <v/>
      </c>
      <c r="J38" s="28">
        <f>INDEX(Invitati!$L:$L,$A38+ROW(Invitati!$A$1))&amp;""</f>
        <v/>
      </c>
      <c r="K38" s="28">
        <f>MID(IF(INDEX(Invitati!$M:$M,$A38+ROW(Invitati!$A$1))="","",", "&amp;INDEX(Invitati!$M:$M,$A38+ROW(Invitati!$A$1)))&amp;IF(INDEX(Invitati!$N:$N,$A38+ROW(Invitati!$A$1))="","",", "&amp;INDEX(Invitati!$N:$N,$A38+ROW(Invitati!$A$1)))&amp;IF(OR(INDEX(Invitati!$O:$O,$A38+ROW(Invitati!$A$1))="",INDEX(Invitati!$O:$O,$A38+ROW(Invitati!$A$1))=Elenchi!$D$2),"",", "&amp;INDEX(Invitati!$O:$O,$A38+ROW(Invitati!$A$1))),3,200)</f>
        <v/>
      </c>
      <c r="L38" s="28">
        <f>INDEX(Invitati!$P:$P,$A38+ROW(Invitati!$A$1))&amp;""</f>
        <v/>
      </c>
      <c r="M38" s="28">
        <f>INDEX(Invitati!$Q:$Q,$A38+ROW(Invitati!$A$1))&amp;""</f>
        <v/>
      </c>
    </row>
    <row r="39" ht="24" customHeight="1">
      <c r="A39" s="27" t="n">
        <v>36</v>
      </c>
      <c r="B39" s="28">
        <f>INDEX(Invitati!$A:$A,$A39+ROW(Invitati!$A$1))&amp;""</f>
        <v/>
      </c>
      <c r="C39" s="28">
        <f>INDEX(Invitati!$B:$B,$A39+ROW(Invitati!$A$1))&amp;""</f>
        <v/>
      </c>
      <c r="D39" s="28">
        <f>INDEX(Invitati!$C:$C,$A39+ROW(Invitati!$A$1))&amp;""</f>
        <v/>
      </c>
      <c r="E39" s="28">
        <f>INDEX(Invitati!$E:$E,$A39+ROW(Invitati!$A$1))&amp;""</f>
        <v/>
      </c>
      <c r="F39" s="28">
        <f>INDEX(Invitati!$F:$F,$A39+ROW(Invitati!$A$1))&amp;""</f>
        <v/>
      </c>
      <c r="G39" s="28">
        <f>IF(INDEX(Invitati!$G:$G,$A39+ROW(Invitati!$A$1))="Bambino","Bambino"&amp;IF(INDEX(Invitati!$H:$H,$A39+ROW(Invitati!$A$1))="",""," ("&amp;INDEX(Invitati!$H:$H,$A39+ROW(Invitati!$A$1))&amp;")"),INDEX(Invitati!$G:$G,$A39+ROW(Invitati!$A$1))&amp;"")</f>
        <v/>
      </c>
      <c r="H39" s="28">
        <f>INDEX(Invitati!$I:$I,$A39+ROW(Invitati!$A$1))&amp;""</f>
        <v/>
      </c>
      <c r="I39" s="28">
        <f>IF(OR(INDEX(Invitati!$K:$K,$A39+ROW(Invitati!$A$1))="Sì",AND(INDEX(Invitati!$B:$B,$A39+ROW(Invitati!$A$1))&lt;&gt;"",COUNTIFS(Invitati!$B$2:$B$501,INDEX(Invitati!$B:$B,$A39+ROW(Invitati!$A$1))&amp;"",Invitati!$K$2:$K$501,"Sì")&gt;0)),"Sì","")</f>
        <v/>
      </c>
      <c r="J39" s="28">
        <f>INDEX(Invitati!$L:$L,$A39+ROW(Invitati!$A$1))&amp;""</f>
        <v/>
      </c>
      <c r="K39" s="28">
        <f>MID(IF(INDEX(Invitati!$M:$M,$A39+ROW(Invitati!$A$1))="","",", "&amp;INDEX(Invitati!$M:$M,$A39+ROW(Invitati!$A$1)))&amp;IF(INDEX(Invitati!$N:$N,$A39+ROW(Invitati!$A$1))="","",", "&amp;INDEX(Invitati!$N:$N,$A39+ROW(Invitati!$A$1)))&amp;IF(OR(INDEX(Invitati!$O:$O,$A39+ROW(Invitati!$A$1))="",INDEX(Invitati!$O:$O,$A39+ROW(Invitati!$A$1))=Elenchi!$D$2),"",", "&amp;INDEX(Invitati!$O:$O,$A39+ROW(Invitati!$A$1))),3,200)</f>
        <v/>
      </c>
      <c r="L39" s="28">
        <f>INDEX(Invitati!$P:$P,$A39+ROW(Invitati!$A$1))&amp;""</f>
        <v/>
      </c>
      <c r="M39" s="28">
        <f>INDEX(Invitati!$Q:$Q,$A39+ROW(Invitati!$A$1))&amp;""</f>
        <v/>
      </c>
    </row>
    <row r="40" ht="24" customHeight="1">
      <c r="A40" s="27" t="n">
        <v>37</v>
      </c>
      <c r="B40" s="28">
        <f>INDEX(Invitati!$A:$A,$A40+ROW(Invitati!$A$1))&amp;""</f>
        <v/>
      </c>
      <c r="C40" s="28">
        <f>INDEX(Invitati!$B:$B,$A40+ROW(Invitati!$A$1))&amp;""</f>
        <v/>
      </c>
      <c r="D40" s="28">
        <f>INDEX(Invitati!$C:$C,$A40+ROW(Invitati!$A$1))&amp;""</f>
        <v/>
      </c>
      <c r="E40" s="28">
        <f>INDEX(Invitati!$E:$E,$A40+ROW(Invitati!$A$1))&amp;""</f>
        <v/>
      </c>
      <c r="F40" s="28">
        <f>INDEX(Invitati!$F:$F,$A40+ROW(Invitati!$A$1))&amp;""</f>
        <v/>
      </c>
      <c r="G40" s="28">
        <f>IF(INDEX(Invitati!$G:$G,$A40+ROW(Invitati!$A$1))="Bambino","Bambino"&amp;IF(INDEX(Invitati!$H:$H,$A40+ROW(Invitati!$A$1))="",""," ("&amp;INDEX(Invitati!$H:$H,$A40+ROW(Invitati!$A$1))&amp;")"),INDEX(Invitati!$G:$G,$A40+ROW(Invitati!$A$1))&amp;"")</f>
        <v/>
      </c>
      <c r="H40" s="28">
        <f>INDEX(Invitati!$I:$I,$A40+ROW(Invitati!$A$1))&amp;""</f>
        <v/>
      </c>
      <c r="I40" s="28">
        <f>IF(OR(INDEX(Invitati!$K:$K,$A40+ROW(Invitati!$A$1))="Sì",AND(INDEX(Invitati!$B:$B,$A40+ROW(Invitati!$A$1))&lt;&gt;"",COUNTIFS(Invitati!$B$2:$B$501,INDEX(Invitati!$B:$B,$A40+ROW(Invitati!$A$1))&amp;"",Invitati!$K$2:$K$501,"Sì")&gt;0)),"Sì","")</f>
        <v/>
      </c>
      <c r="J40" s="28">
        <f>INDEX(Invitati!$L:$L,$A40+ROW(Invitati!$A$1))&amp;""</f>
        <v/>
      </c>
      <c r="K40" s="28">
        <f>MID(IF(INDEX(Invitati!$M:$M,$A40+ROW(Invitati!$A$1))="","",", "&amp;INDEX(Invitati!$M:$M,$A40+ROW(Invitati!$A$1)))&amp;IF(INDEX(Invitati!$N:$N,$A40+ROW(Invitati!$A$1))="","",", "&amp;INDEX(Invitati!$N:$N,$A40+ROW(Invitati!$A$1)))&amp;IF(OR(INDEX(Invitati!$O:$O,$A40+ROW(Invitati!$A$1))="",INDEX(Invitati!$O:$O,$A40+ROW(Invitati!$A$1))=Elenchi!$D$2),"",", "&amp;INDEX(Invitati!$O:$O,$A40+ROW(Invitati!$A$1))),3,200)</f>
        <v/>
      </c>
      <c r="L40" s="28">
        <f>INDEX(Invitati!$P:$P,$A40+ROW(Invitati!$A$1))&amp;""</f>
        <v/>
      </c>
      <c r="M40" s="28">
        <f>INDEX(Invitati!$Q:$Q,$A40+ROW(Invitati!$A$1))&amp;""</f>
        <v/>
      </c>
    </row>
    <row r="41" ht="24" customHeight="1">
      <c r="A41" s="27" t="n">
        <v>38</v>
      </c>
      <c r="B41" s="28">
        <f>INDEX(Invitati!$A:$A,$A41+ROW(Invitati!$A$1))&amp;""</f>
        <v/>
      </c>
      <c r="C41" s="28">
        <f>INDEX(Invitati!$B:$B,$A41+ROW(Invitati!$A$1))&amp;""</f>
        <v/>
      </c>
      <c r="D41" s="28">
        <f>INDEX(Invitati!$C:$C,$A41+ROW(Invitati!$A$1))&amp;""</f>
        <v/>
      </c>
      <c r="E41" s="28">
        <f>INDEX(Invitati!$E:$E,$A41+ROW(Invitati!$A$1))&amp;""</f>
        <v/>
      </c>
      <c r="F41" s="28">
        <f>INDEX(Invitati!$F:$F,$A41+ROW(Invitati!$A$1))&amp;""</f>
        <v/>
      </c>
      <c r="G41" s="28">
        <f>IF(INDEX(Invitati!$G:$G,$A41+ROW(Invitati!$A$1))="Bambino","Bambino"&amp;IF(INDEX(Invitati!$H:$H,$A41+ROW(Invitati!$A$1))="",""," ("&amp;INDEX(Invitati!$H:$H,$A41+ROW(Invitati!$A$1))&amp;")"),INDEX(Invitati!$G:$G,$A41+ROW(Invitati!$A$1))&amp;"")</f>
        <v/>
      </c>
      <c r="H41" s="28">
        <f>INDEX(Invitati!$I:$I,$A41+ROW(Invitati!$A$1))&amp;""</f>
        <v/>
      </c>
      <c r="I41" s="28">
        <f>IF(OR(INDEX(Invitati!$K:$K,$A41+ROW(Invitati!$A$1))="Sì",AND(INDEX(Invitati!$B:$B,$A41+ROW(Invitati!$A$1))&lt;&gt;"",COUNTIFS(Invitati!$B$2:$B$501,INDEX(Invitati!$B:$B,$A41+ROW(Invitati!$A$1))&amp;"",Invitati!$K$2:$K$501,"Sì")&gt;0)),"Sì","")</f>
        <v/>
      </c>
      <c r="J41" s="28">
        <f>INDEX(Invitati!$L:$L,$A41+ROW(Invitati!$A$1))&amp;""</f>
        <v/>
      </c>
      <c r="K41" s="28">
        <f>MID(IF(INDEX(Invitati!$M:$M,$A41+ROW(Invitati!$A$1))="","",", "&amp;INDEX(Invitati!$M:$M,$A41+ROW(Invitati!$A$1)))&amp;IF(INDEX(Invitati!$N:$N,$A41+ROW(Invitati!$A$1))="","",", "&amp;INDEX(Invitati!$N:$N,$A41+ROW(Invitati!$A$1)))&amp;IF(OR(INDEX(Invitati!$O:$O,$A41+ROW(Invitati!$A$1))="",INDEX(Invitati!$O:$O,$A41+ROW(Invitati!$A$1))=Elenchi!$D$2),"",", "&amp;INDEX(Invitati!$O:$O,$A41+ROW(Invitati!$A$1))),3,200)</f>
        <v/>
      </c>
      <c r="L41" s="28">
        <f>INDEX(Invitati!$P:$P,$A41+ROW(Invitati!$A$1))&amp;""</f>
        <v/>
      </c>
      <c r="M41" s="28">
        <f>INDEX(Invitati!$Q:$Q,$A41+ROW(Invitati!$A$1))&amp;""</f>
        <v/>
      </c>
    </row>
    <row r="42" ht="24" customHeight="1">
      <c r="A42" s="27" t="n">
        <v>39</v>
      </c>
      <c r="B42" s="28">
        <f>INDEX(Invitati!$A:$A,$A42+ROW(Invitati!$A$1))&amp;""</f>
        <v/>
      </c>
      <c r="C42" s="28">
        <f>INDEX(Invitati!$B:$B,$A42+ROW(Invitati!$A$1))&amp;""</f>
        <v/>
      </c>
      <c r="D42" s="28">
        <f>INDEX(Invitati!$C:$C,$A42+ROW(Invitati!$A$1))&amp;""</f>
        <v/>
      </c>
      <c r="E42" s="28">
        <f>INDEX(Invitati!$E:$E,$A42+ROW(Invitati!$A$1))&amp;""</f>
        <v/>
      </c>
      <c r="F42" s="28">
        <f>INDEX(Invitati!$F:$F,$A42+ROW(Invitati!$A$1))&amp;""</f>
        <v/>
      </c>
      <c r="G42" s="28">
        <f>IF(INDEX(Invitati!$G:$G,$A42+ROW(Invitati!$A$1))="Bambino","Bambino"&amp;IF(INDEX(Invitati!$H:$H,$A42+ROW(Invitati!$A$1))="",""," ("&amp;INDEX(Invitati!$H:$H,$A42+ROW(Invitati!$A$1))&amp;")"),INDEX(Invitati!$G:$G,$A42+ROW(Invitati!$A$1))&amp;"")</f>
        <v/>
      </c>
      <c r="H42" s="28">
        <f>INDEX(Invitati!$I:$I,$A42+ROW(Invitati!$A$1))&amp;""</f>
        <v/>
      </c>
      <c r="I42" s="28">
        <f>IF(OR(INDEX(Invitati!$K:$K,$A42+ROW(Invitati!$A$1))="Sì",AND(INDEX(Invitati!$B:$B,$A42+ROW(Invitati!$A$1))&lt;&gt;"",COUNTIFS(Invitati!$B$2:$B$501,INDEX(Invitati!$B:$B,$A42+ROW(Invitati!$A$1))&amp;"",Invitati!$K$2:$K$501,"Sì")&gt;0)),"Sì","")</f>
        <v/>
      </c>
      <c r="J42" s="28">
        <f>INDEX(Invitati!$L:$L,$A42+ROW(Invitati!$A$1))&amp;""</f>
        <v/>
      </c>
      <c r="K42" s="28">
        <f>MID(IF(INDEX(Invitati!$M:$M,$A42+ROW(Invitati!$A$1))="","",", "&amp;INDEX(Invitati!$M:$M,$A42+ROW(Invitati!$A$1)))&amp;IF(INDEX(Invitati!$N:$N,$A42+ROW(Invitati!$A$1))="","",", "&amp;INDEX(Invitati!$N:$N,$A42+ROW(Invitati!$A$1)))&amp;IF(OR(INDEX(Invitati!$O:$O,$A42+ROW(Invitati!$A$1))="",INDEX(Invitati!$O:$O,$A42+ROW(Invitati!$A$1))=Elenchi!$D$2),"",", "&amp;INDEX(Invitati!$O:$O,$A42+ROW(Invitati!$A$1))),3,200)</f>
        <v/>
      </c>
      <c r="L42" s="28">
        <f>INDEX(Invitati!$P:$P,$A42+ROW(Invitati!$A$1))&amp;""</f>
        <v/>
      </c>
      <c r="M42" s="28">
        <f>INDEX(Invitati!$Q:$Q,$A42+ROW(Invitati!$A$1))&amp;""</f>
        <v/>
      </c>
    </row>
    <row r="43" ht="24" customHeight="1">
      <c r="A43" s="27" t="n">
        <v>40</v>
      </c>
      <c r="B43" s="28">
        <f>INDEX(Invitati!$A:$A,$A43+ROW(Invitati!$A$1))&amp;""</f>
        <v/>
      </c>
      <c r="C43" s="28">
        <f>INDEX(Invitati!$B:$B,$A43+ROW(Invitati!$A$1))&amp;""</f>
        <v/>
      </c>
      <c r="D43" s="28">
        <f>INDEX(Invitati!$C:$C,$A43+ROW(Invitati!$A$1))&amp;""</f>
        <v/>
      </c>
      <c r="E43" s="28">
        <f>INDEX(Invitati!$E:$E,$A43+ROW(Invitati!$A$1))&amp;""</f>
        <v/>
      </c>
      <c r="F43" s="28">
        <f>INDEX(Invitati!$F:$F,$A43+ROW(Invitati!$A$1))&amp;""</f>
        <v/>
      </c>
      <c r="G43" s="28">
        <f>IF(INDEX(Invitati!$G:$G,$A43+ROW(Invitati!$A$1))="Bambino","Bambino"&amp;IF(INDEX(Invitati!$H:$H,$A43+ROW(Invitati!$A$1))="",""," ("&amp;INDEX(Invitati!$H:$H,$A43+ROW(Invitati!$A$1))&amp;")"),INDEX(Invitati!$G:$G,$A43+ROW(Invitati!$A$1))&amp;"")</f>
        <v/>
      </c>
      <c r="H43" s="28">
        <f>INDEX(Invitati!$I:$I,$A43+ROW(Invitati!$A$1))&amp;""</f>
        <v/>
      </c>
      <c r="I43" s="28">
        <f>IF(OR(INDEX(Invitati!$K:$K,$A43+ROW(Invitati!$A$1))="Sì",AND(INDEX(Invitati!$B:$B,$A43+ROW(Invitati!$A$1))&lt;&gt;"",COUNTIFS(Invitati!$B$2:$B$501,INDEX(Invitati!$B:$B,$A43+ROW(Invitati!$A$1))&amp;"",Invitati!$K$2:$K$501,"Sì")&gt;0)),"Sì","")</f>
        <v/>
      </c>
      <c r="J43" s="28">
        <f>INDEX(Invitati!$L:$L,$A43+ROW(Invitati!$A$1))&amp;""</f>
        <v/>
      </c>
      <c r="K43" s="28">
        <f>MID(IF(INDEX(Invitati!$M:$M,$A43+ROW(Invitati!$A$1))="","",", "&amp;INDEX(Invitati!$M:$M,$A43+ROW(Invitati!$A$1)))&amp;IF(INDEX(Invitati!$N:$N,$A43+ROW(Invitati!$A$1))="","",", "&amp;INDEX(Invitati!$N:$N,$A43+ROW(Invitati!$A$1)))&amp;IF(OR(INDEX(Invitati!$O:$O,$A43+ROW(Invitati!$A$1))="",INDEX(Invitati!$O:$O,$A43+ROW(Invitati!$A$1))=Elenchi!$D$2),"",", "&amp;INDEX(Invitati!$O:$O,$A43+ROW(Invitati!$A$1))),3,200)</f>
        <v/>
      </c>
      <c r="L43" s="28">
        <f>INDEX(Invitati!$P:$P,$A43+ROW(Invitati!$A$1))&amp;""</f>
        <v/>
      </c>
      <c r="M43" s="28">
        <f>INDEX(Invitati!$Q:$Q,$A43+ROW(Invitati!$A$1))&amp;""</f>
        <v/>
      </c>
    </row>
    <row r="44" ht="24" customHeight="1">
      <c r="A44" s="27" t="n">
        <v>41</v>
      </c>
      <c r="B44" s="28">
        <f>INDEX(Invitati!$A:$A,$A44+ROW(Invitati!$A$1))&amp;""</f>
        <v/>
      </c>
      <c r="C44" s="28">
        <f>INDEX(Invitati!$B:$B,$A44+ROW(Invitati!$A$1))&amp;""</f>
        <v/>
      </c>
      <c r="D44" s="28">
        <f>INDEX(Invitati!$C:$C,$A44+ROW(Invitati!$A$1))&amp;""</f>
        <v/>
      </c>
      <c r="E44" s="28">
        <f>INDEX(Invitati!$E:$E,$A44+ROW(Invitati!$A$1))&amp;""</f>
        <v/>
      </c>
      <c r="F44" s="28">
        <f>INDEX(Invitati!$F:$F,$A44+ROW(Invitati!$A$1))&amp;""</f>
        <v/>
      </c>
      <c r="G44" s="28">
        <f>IF(INDEX(Invitati!$G:$G,$A44+ROW(Invitati!$A$1))="Bambino","Bambino"&amp;IF(INDEX(Invitati!$H:$H,$A44+ROW(Invitati!$A$1))="",""," ("&amp;INDEX(Invitati!$H:$H,$A44+ROW(Invitati!$A$1))&amp;")"),INDEX(Invitati!$G:$G,$A44+ROW(Invitati!$A$1))&amp;"")</f>
        <v/>
      </c>
      <c r="H44" s="28">
        <f>INDEX(Invitati!$I:$I,$A44+ROW(Invitati!$A$1))&amp;""</f>
        <v/>
      </c>
      <c r="I44" s="28">
        <f>IF(OR(INDEX(Invitati!$K:$K,$A44+ROW(Invitati!$A$1))="Sì",AND(INDEX(Invitati!$B:$B,$A44+ROW(Invitati!$A$1))&lt;&gt;"",COUNTIFS(Invitati!$B$2:$B$501,INDEX(Invitati!$B:$B,$A44+ROW(Invitati!$A$1))&amp;"",Invitati!$K$2:$K$501,"Sì")&gt;0)),"Sì","")</f>
        <v/>
      </c>
      <c r="J44" s="28">
        <f>INDEX(Invitati!$L:$L,$A44+ROW(Invitati!$A$1))&amp;""</f>
        <v/>
      </c>
      <c r="K44" s="28">
        <f>MID(IF(INDEX(Invitati!$M:$M,$A44+ROW(Invitati!$A$1))="","",", "&amp;INDEX(Invitati!$M:$M,$A44+ROW(Invitati!$A$1)))&amp;IF(INDEX(Invitati!$N:$N,$A44+ROW(Invitati!$A$1))="","",", "&amp;INDEX(Invitati!$N:$N,$A44+ROW(Invitati!$A$1)))&amp;IF(OR(INDEX(Invitati!$O:$O,$A44+ROW(Invitati!$A$1))="",INDEX(Invitati!$O:$O,$A44+ROW(Invitati!$A$1))=Elenchi!$D$2),"",", "&amp;INDEX(Invitati!$O:$O,$A44+ROW(Invitati!$A$1))),3,200)</f>
        <v/>
      </c>
      <c r="L44" s="28">
        <f>INDEX(Invitati!$P:$P,$A44+ROW(Invitati!$A$1))&amp;""</f>
        <v/>
      </c>
      <c r="M44" s="28">
        <f>INDEX(Invitati!$Q:$Q,$A44+ROW(Invitati!$A$1))&amp;""</f>
        <v/>
      </c>
    </row>
    <row r="45" ht="24" customHeight="1">
      <c r="A45" s="27" t="n">
        <v>42</v>
      </c>
      <c r="B45" s="28">
        <f>INDEX(Invitati!$A:$A,$A45+ROW(Invitati!$A$1))&amp;""</f>
        <v/>
      </c>
      <c r="C45" s="28">
        <f>INDEX(Invitati!$B:$B,$A45+ROW(Invitati!$A$1))&amp;""</f>
        <v/>
      </c>
      <c r="D45" s="28">
        <f>INDEX(Invitati!$C:$C,$A45+ROW(Invitati!$A$1))&amp;""</f>
        <v/>
      </c>
      <c r="E45" s="28">
        <f>INDEX(Invitati!$E:$E,$A45+ROW(Invitati!$A$1))&amp;""</f>
        <v/>
      </c>
      <c r="F45" s="28">
        <f>INDEX(Invitati!$F:$F,$A45+ROW(Invitati!$A$1))&amp;""</f>
        <v/>
      </c>
      <c r="G45" s="28">
        <f>IF(INDEX(Invitati!$G:$G,$A45+ROW(Invitati!$A$1))="Bambino","Bambino"&amp;IF(INDEX(Invitati!$H:$H,$A45+ROW(Invitati!$A$1))="",""," ("&amp;INDEX(Invitati!$H:$H,$A45+ROW(Invitati!$A$1))&amp;")"),INDEX(Invitati!$G:$G,$A45+ROW(Invitati!$A$1))&amp;"")</f>
        <v/>
      </c>
      <c r="H45" s="28">
        <f>INDEX(Invitati!$I:$I,$A45+ROW(Invitati!$A$1))&amp;""</f>
        <v/>
      </c>
      <c r="I45" s="28">
        <f>IF(OR(INDEX(Invitati!$K:$K,$A45+ROW(Invitati!$A$1))="Sì",AND(INDEX(Invitati!$B:$B,$A45+ROW(Invitati!$A$1))&lt;&gt;"",COUNTIFS(Invitati!$B$2:$B$501,INDEX(Invitati!$B:$B,$A45+ROW(Invitati!$A$1))&amp;"",Invitati!$K$2:$K$501,"Sì")&gt;0)),"Sì","")</f>
        <v/>
      </c>
      <c r="J45" s="28">
        <f>INDEX(Invitati!$L:$L,$A45+ROW(Invitati!$A$1))&amp;""</f>
        <v/>
      </c>
      <c r="K45" s="28">
        <f>MID(IF(INDEX(Invitati!$M:$M,$A45+ROW(Invitati!$A$1))="","",", "&amp;INDEX(Invitati!$M:$M,$A45+ROW(Invitati!$A$1)))&amp;IF(INDEX(Invitati!$N:$N,$A45+ROW(Invitati!$A$1))="","",", "&amp;INDEX(Invitati!$N:$N,$A45+ROW(Invitati!$A$1)))&amp;IF(OR(INDEX(Invitati!$O:$O,$A45+ROW(Invitati!$A$1))="",INDEX(Invitati!$O:$O,$A45+ROW(Invitati!$A$1))=Elenchi!$D$2),"",", "&amp;INDEX(Invitati!$O:$O,$A45+ROW(Invitati!$A$1))),3,200)</f>
        <v/>
      </c>
      <c r="L45" s="28">
        <f>INDEX(Invitati!$P:$P,$A45+ROW(Invitati!$A$1))&amp;""</f>
        <v/>
      </c>
      <c r="M45" s="28">
        <f>INDEX(Invitati!$Q:$Q,$A45+ROW(Invitati!$A$1))&amp;""</f>
        <v/>
      </c>
    </row>
    <row r="46" ht="24" customHeight="1">
      <c r="A46" s="27" t="n">
        <v>43</v>
      </c>
      <c r="B46" s="28">
        <f>INDEX(Invitati!$A:$A,$A46+ROW(Invitati!$A$1))&amp;""</f>
        <v/>
      </c>
      <c r="C46" s="28">
        <f>INDEX(Invitati!$B:$B,$A46+ROW(Invitati!$A$1))&amp;""</f>
        <v/>
      </c>
      <c r="D46" s="28">
        <f>INDEX(Invitati!$C:$C,$A46+ROW(Invitati!$A$1))&amp;""</f>
        <v/>
      </c>
      <c r="E46" s="28">
        <f>INDEX(Invitati!$E:$E,$A46+ROW(Invitati!$A$1))&amp;""</f>
        <v/>
      </c>
      <c r="F46" s="28">
        <f>INDEX(Invitati!$F:$F,$A46+ROW(Invitati!$A$1))&amp;""</f>
        <v/>
      </c>
      <c r="G46" s="28">
        <f>IF(INDEX(Invitati!$G:$G,$A46+ROW(Invitati!$A$1))="Bambino","Bambino"&amp;IF(INDEX(Invitati!$H:$H,$A46+ROW(Invitati!$A$1))="",""," ("&amp;INDEX(Invitati!$H:$H,$A46+ROW(Invitati!$A$1))&amp;")"),INDEX(Invitati!$G:$G,$A46+ROW(Invitati!$A$1))&amp;"")</f>
        <v/>
      </c>
      <c r="H46" s="28">
        <f>INDEX(Invitati!$I:$I,$A46+ROW(Invitati!$A$1))&amp;""</f>
        <v/>
      </c>
      <c r="I46" s="28">
        <f>IF(OR(INDEX(Invitati!$K:$K,$A46+ROW(Invitati!$A$1))="Sì",AND(INDEX(Invitati!$B:$B,$A46+ROW(Invitati!$A$1))&lt;&gt;"",COUNTIFS(Invitati!$B$2:$B$501,INDEX(Invitati!$B:$B,$A46+ROW(Invitati!$A$1))&amp;"",Invitati!$K$2:$K$501,"Sì")&gt;0)),"Sì","")</f>
        <v/>
      </c>
      <c r="J46" s="28">
        <f>INDEX(Invitati!$L:$L,$A46+ROW(Invitati!$A$1))&amp;""</f>
        <v/>
      </c>
      <c r="K46" s="28">
        <f>MID(IF(INDEX(Invitati!$M:$M,$A46+ROW(Invitati!$A$1))="","",", "&amp;INDEX(Invitati!$M:$M,$A46+ROW(Invitati!$A$1)))&amp;IF(INDEX(Invitati!$N:$N,$A46+ROW(Invitati!$A$1))="","",", "&amp;INDEX(Invitati!$N:$N,$A46+ROW(Invitati!$A$1)))&amp;IF(OR(INDEX(Invitati!$O:$O,$A46+ROW(Invitati!$A$1))="",INDEX(Invitati!$O:$O,$A46+ROW(Invitati!$A$1))=Elenchi!$D$2),"",", "&amp;INDEX(Invitati!$O:$O,$A46+ROW(Invitati!$A$1))),3,200)</f>
        <v/>
      </c>
      <c r="L46" s="28">
        <f>INDEX(Invitati!$P:$P,$A46+ROW(Invitati!$A$1))&amp;""</f>
        <v/>
      </c>
      <c r="M46" s="28">
        <f>INDEX(Invitati!$Q:$Q,$A46+ROW(Invitati!$A$1))&amp;""</f>
        <v/>
      </c>
    </row>
    <row r="47" ht="24" customHeight="1">
      <c r="A47" s="27" t="n">
        <v>44</v>
      </c>
      <c r="B47" s="28">
        <f>INDEX(Invitati!$A:$A,$A47+ROW(Invitati!$A$1))&amp;""</f>
        <v/>
      </c>
      <c r="C47" s="28">
        <f>INDEX(Invitati!$B:$B,$A47+ROW(Invitati!$A$1))&amp;""</f>
        <v/>
      </c>
      <c r="D47" s="28">
        <f>INDEX(Invitati!$C:$C,$A47+ROW(Invitati!$A$1))&amp;""</f>
        <v/>
      </c>
      <c r="E47" s="28">
        <f>INDEX(Invitati!$E:$E,$A47+ROW(Invitati!$A$1))&amp;""</f>
        <v/>
      </c>
      <c r="F47" s="28">
        <f>INDEX(Invitati!$F:$F,$A47+ROW(Invitati!$A$1))&amp;""</f>
        <v/>
      </c>
      <c r="G47" s="28">
        <f>IF(INDEX(Invitati!$G:$G,$A47+ROW(Invitati!$A$1))="Bambino","Bambino"&amp;IF(INDEX(Invitati!$H:$H,$A47+ROW(Invitati!$A$1))="",""," ("&amp;INDEX(Invitati!$H:$H,$A47+ROW(Invitati!$A$1))&amp;")"),INDEX(Invitati!$G:$G,$A47+ROW(Invitati!$A$1))&amp;"")</f>
        <v/>
      </c>
      <c r="H47" s="28">
        <f>INDEX(Invitati!$I:$I,$A47+ROW(Invitati!$A$1))&amp;""</f>
        <v/>
      </c>
      <c r="I47" s="28">
        <f>IF(OR(INDEX(Invitati!$K:$K,$A47+ROW(Invitati!$A$1))="Sì",AND(INDEX(Invitati!$B:$B,$A47+ROW(Invitati!$A$1))&lt;&gt;"",COUNTIFS(Invitati!$B$2:$B$501,INDEX(Invitati!$B:$B,$A47+ROW(Invitati!$A$1))&amp;"",Invitati!$K$2:$K$501,"Sì")&gt;0)),"Sì","")</f>
        <v/>
      </c>
      <c r="J47" s="28">
        <f>INDEX(Invitati!$L:$L,$A47+ROW(Invitati!$A$1))&amp;""</f>
        <v/>
      </c>
      <c r="K47" s="28">
        <f>MID(IF(INDEX(Invitati!$M:$M,$A47+ROW(Invitati!$A$1))="","",", "&amp;INDEX(Invitati!$M:$M,$A47+ROW(Invitati!$A$1)))&amp;IF(INDEX(Invitati!$N:$N,$A47+ROW(Invitati!$A$1))="","",", "&amp;INDEX(Invitati!$N:$N,$A47+ROW(Invitati!$A$1)))&amp;IF(OR(INDEX(Invitati!$O:$O,$A47+ROW(Invitati!$A$1))="",INDEX(Invitati!$O:$O,$A47+ROW(Invitati!$A$1))=Elenchi!$D$2),"",", "&amp;INDEX(Invitati!$O:$O,$A47+ROW(Invitati!$A$1))),3,200)</f>
        <v/>
      </c>
      <c r="L47" s="28">
        <f>INDEX(Invitati!$P:$P,$A47+ROW(Invitati!$A$1))&amp;""</f>
        <v/>
      </c>
      <c r="M47" s="28">
        <f>INDEX(Invitati!$Q:$Q,$A47+ROW(Invitati!$A$1))&amp;""</f>
        <v/>
      </c>
    </row>
    <row r="48" ht="24" customHeight="1">
      <c r="A48" s="27" t="n">
        <v>45</v>
      </c>
      <c r="B48" s="28">
        <f>INDEX(Invitati!$A:$A,$A48+ROW(Invitati!$A$1))&amp;""</f>
        <v/>
      </c>
      <c r="C48" s="28">
        <f>INDEX(Invitati!$B:$B,$A48+ROW(Invitati!$A$1))&amp;""</f>
        <v/>
      </c>
      <c r="D48" s="28">
        <f>INDEX(Invitati!$C:$C,$A48+ROW(Invitati!$A$1))&amp;""</f>
        <v/>
      </c>
      <c r="E48" s="28">
        <f>INDEX(Invitati!$E:$E,$A48+ROW(Invitati!$A$1))&amp;""</f>
        <v/>
      </c>
      <c r="F48" s="28">
        <f>INDEX(Invitati!$F:$F,$A48+ROW(Invitati!$A$1))&amp;""</f>
        <v/>
      </c>
      <c r="G48" s="28">
        <f>IF(INDEX(Invitati!$G:$G,$A48+ROW(Invitati!$A$1))="Bambino","Bambino"&amp;IF(INDEX(Invitati!$H:$H,$A48+ROW(Invitati!$A$1))="",""," ("&amp;INDEX(Invitati!$H:$H,$A48+ROW(Invitati!$A$1))&amp;")"),INDEX(Invitati!$G:$G,$A48+ROW(Invitati!$A$1))&amp;"")</f>
        <v/>
      </c>
      <c r="H48" s="28">
        <f>INDEX(Invitati!$I:$I,$A48+ROW(Invitati!$A$1))&amp;""</f>
        <v/>
      </c>
      <c r="I48" s="28">
        <f>IF(OR(INDEX(Invitati!$K:$K,$A48+ROW(Invitati!$A$1))="Sì",AND(INDEX(Invitati!$B:$B,$A48+ROW(Invitati!$A$1))&lt;&gt;"",COUNTIFS(Invitati!$B$2:$B$501,INDEX(Invitati!$B:$B,$A48+ROW(Invitati!$A$1))&amp;"",Invitati!$K$2:$K$501,"Sì")&gt;0)),"Sì","")</f>
        <v/>
      </c>
      <c r="J48" s="28">
        <f>INDEX(Invitati!$L:$L,$A48+ROW(Invitati!$A$1))&amp;""</f>
        <v/>
      </c>
      <c r="K48" s="28">
        <f>MID(IF(INDEX(Invitati!$M:$M,$A48+ROW(Invitati!$A$1))="","",", "&amp;INDEX(Invitati!$M:$M,$A48+ROW(Invitati!$A$1)))&amp;IF(INDEX(Invitati!$N:$N,$A48+ROW(Invitati!$A$1))="","",", "&amp;INDEX(Invitati!$N:$N,$A48+ROW(Invitati!$A$1)))&amp;IF(OR(INDEX(Invitati!$O:$O,$A48+ROW(Invitati!$A$1))="",INDEX(Invitati!$O:$O,$A48+ROW(Invitati!$A$1))=Elenchi!$D$2),"",", "&amp;INDEX(Invitati!$O:$O,$A48+ROW(Invitati!$A$1))),3,200)</f>
        <v/>
      </c>
      <c r="L48" s="28">
        <f>INDEX(Invitati!$P:$P,$A48+ROW(Invitati!$A$1))&amp;""</f>
        <v/>
      </c>
      <c r="M48" s="28">
        <f>INDEX(Invitati!$Q:$Q,$A48+ROW(Invitati!$A$1))&amp;""</f>
        <v/>
      </c>
    </row>
    <row r="49" ht="24" customHeight="1">
      <c r="A49" s="27" t="n">
        <v>46</v>
      </c>
      <c r="B49" s="28">
        <f>INDEX(Invitati!$A:$A,$A49+ROW(Invitati!$A$1))&amp;""</f>
        <v/>
      </c>
      <c r="C49" s="28">
        <f>INDEX(Invitati!$B:$B,$A49+ROW(Invitati!$A$1))&amp;""</f>
        <v/>
      </c>
      <c r="D49" s="28">
        <f>INDEX(Invitati!$C:$C,$A49+ROW(Invitati!$A$1))&amp;""</f>
        <v/>
      </c>
      <c r="E49" s="28">
        <f>INDEX(Invitati!$E:$E,$A49+ROW(Invitati!$A$1))&amp;""</f>
        <v/>
      </c>
      <c r="F49" s="28">
        <f>INDEX(Invitati!$F:$F,$A49+ROW(Invitati!$A$1))&amp;""</f>
        <v/>
      </c>
      <c r="G49" s="28">
        <f>IF(INDEX(Invitati!$G:$G,$A49+ROW(Invitati!$A$1))="Bambino","Bambino"&amp;IF(INDEX(Invitati!$H:$H,$A49+ROW(Invitati!$A$1))="",""," ("&amp;INDEX(Invitati!$H:$H,$A49+ROW(Invitati!$A$1))&amp;")"),INDEX(Invitati!$G:$G,$A49+ROW(Invitati!$A$1))&amp;"")</f>
        <v/>
      </c>
      <c r="H49" s="28">
        <f>INDEX(Invitati!$I:$I,$A49+ROW(Invitati!$A$1))&amp;""</f>
        <v/>
      </c>
      <c r="I49" s="28">
        <f>IF(OR(INDEX(Invitati!$K:$K,$A49+ROW(Invitati!$A$1))="Sì",AND(INDEX(Invitati!$B:$B,$A49+ROW(Invitati!$A$1))&lt;&gt;"",COUNTIFS(Invitati!$B$2:$B$501,INDEX(Invitati!$B:$B,$A49+ROW(Invitati!$A$1))&amp;"",Invitati!$K$2:$K$501,"Sì")&gt;0)),"Sì","")</f>
        <v/>
      </c>
      <c r="J49" s="28">
        <f>INDEX(Invitati!$L:$L,$A49+ROW(Invitati!$A$1))&amp;""</f>
        <v/>
      </c>
      <c r="K49" s="28">
        <f>MID(IF(INDEX(Invitati!$M:$M,$A49+ROW(Invitati!$A$1))="","",", "&amp;INDEX(Invitati!$M:$M,$A49+ROW(Invitati!$A$1)))&amp;IF(INDEX(Invitati!$N:$N,$A49+ROW(Invitati!$A$1))="","",", "&amp;INDEX(Invitati!$N:$N,$A49+ROW(Invitati!$A$1)))&amp;IF(OR(INDEX(Invitati!$O:$O,$A49+ROW(Invitati!$A$1))="",INDEX(Invitati!$O:$O,$A49+ROW(Invitati!$A$1))=Elenchi!$D$2),"",", "&amp;INDEX(Invitati!$O:$O,$A49+ROW(Invitati!$A$1))),3,200)</f>
        <v/>
      </c>
      <c r="L49" s="28">
        <f>INDEX(Invitati!$P:$P,$A49+ROW(Invitati!$A$1))&amp;""</f>
        <v/>
      </c>
      <c r="M49" s="28">
        <f>INDEX(Invitati!$Q:$Q,$A49+ROW(Invitati!$A$1))&amp;""</f>
        <v/>
      </c>
    </row>
    <row r="50" ht="24" customHeight="1">
      <c r="A50" s="27" t="n">
        <v>47</v>
      </c>
      <c r="B50" s="28">
        <f>INDEX(Invitati!$A:$A,$A50+ROW(Invitati!$A$1))&amp;""</f>
        <v/>
      </c>
      <c r="C50" s="28">
        <f>INDEX(Invitati!$B:$B,$A50+ROW(Invitati!$A$1))&amp;""</f>
        <v/>
      </c>
      <c r="D50" s="28">
        <f>INDEX(Invitati!$C:$C,$A50+ROW(Invitati!$A$1))&amp;""</f>
        <v/>
      </c>
      <c r="E50" s="28">
        <f>INDEX(Invitati!$E:$E,$A50+ROW(Invitati!$A$1))&amp;""</f>
        <v/>
      </c>
      <c r="F50" s="28">
        <f>INDEX(Invitati!$F:$F,$A50+ROW(Invitati!$A$1))&amp;""</f>
        <v/>
      </c>
      <c r="G50" s="28">
        <f>IF(INDEX(Invitati!$G:$G,$A50+ROW(Invitati!$A$1))="Bambino","Bambino"&amp;IF(INDEX(Invitati!$H:$H,$A50+ROW(Invitati!$A$1))="",""," ("&amp;INDEX(Invitati!$H:$H,$A50+ROW(Invitati!$A$1))&amp;")"),INDEX(Invitati!$G:$G,$A50+ROW(Invitati!$A$1))&amp;"")</f>
        <v/>
      </c>
      <c r="H50" s="28">
        <f>INDEX(Invitati!$I:$I,$A50+ROW(Invitati!$A$1))&amp;""</f>
        <v/>
      </c>
      <c r="I50" s="28">
        <f>IF(OR(INDEX(Invitati!$K:$K,$A50+ROW(Invitati!$A$1))="Sì",AND(INDEX(Invitati!$B:$B,$A50+ROW(Invitati!$A$1))&lt;&gt;"",COUNTIFS(Invitati!$B$2:$B$501,INDEX(Invitati!$B:$B,$A50+ROW(Invitati!$A$1))&amp;"",Invitati!$K$2:$K$501,"Sì")&gt;0)),"Sì","")</f>
        <v/>
      </c>
      <c r="J50" s="28">
        <f>INDEX(Invitati!$L:$L,$A50+ROW(Invitati!$A$1))&amp;""</f>
        <v/>
      </c>
      <c r="K50" s="28">
        <f>MID(IF(INDEX(Invitati!$M:$M,$A50+ROW(Invitati!$A$1))="","",", "&amp;INDEX(Invitati!$M:$M,$A50+ROW(Invitati!$A$1)))&amp;IF(INDEX(Invitati!$N:$N,$A50+ROW(Invitati!$A$1))="","",", "&amp;INDEX(Invitati!$N:$N,$A50+ROW(Invitati!$A$1)))&amp;IF(OR(INDEX(Invitati!$O:$O,$A50+ROW(Invitati!$A$1))="",INDEX(Invitati!$O:$O,$A50+ROW(Invitati!$A$1))=Elenchi!$D$2),"",", "&amp;INDEX(Invitati!$O:$O,$A50+ROW(Invitati!$A$1))),3,200)</f>
        <v/>
      </c>
      <c r="L50" s="28">
        <f>INDEX(Invitati!$P:$P,$A50+ROW(Invitati!$A$1))&amp;""</f>
        <v/>
      </c>
      <c r="M50" s="28">
        <f>INDEX(Invitati!$Q:$Q,$A50+ROW(Invitati!$A$1))&amp;""</f>
        <v/>
      </c>
    </row>
    <row r="51" ht="24" customHeight="1">
      <c r="A51" s="27" t="n">
        <v>48</v>
      </c>
      <c r="B51" s="28">
        <f>INDEX(Invitati!$A:$A,$A51+ROW(Invitati!$A$1))&amp;""</f>
        <v/>
      </c>
      <c r="C51" s="28">
        <f>INDEX(Invitati!$B:$B,$A51+ROW(Invitati!$A$1))&amp;""</f>
        <v/>
      </c>
      <c r="D51" s="28">
        <f>INDEX(Invitati!$C:$C,$A51+ROW(Invitati!$A$1))&amp;""</f>
        <v/>
      </c>
      <c r="E51" s="28">
        <f>INDEX(Invitati!$E:$E,$A51+ROW(Invitati!$A$1))&amp;""</f>
        <v/>
      </c>
      <c r="F51" s="28">
        <f>INDEX(Invitati!$F:$F,$A51+ROW(Invitati!$A$1))&amp;""</f>
        <v/>
      </c>
      <c r="G51" s="28">
        <f>IF(INDEX(Invitati!$G:$G,$A51+ROW(Invitati!$A$1))="Bambino","Bambino"&amp;IF(INDEX(Invitati!$H:$H,$A51+ROW(Invitati!$A$1))="",""," ("&amp;INDEX(Invitati!$H:$H,$A51+ROW(Invitati!$A$1))&amp;")"),INDEX(Invitati!$G:$G,$A51+ROW(Invitati!$A$1))&amp;"")</f>
        <v/>
      </c>
      <c r="H51" s="28">
        <f>INDEX(Invitati!$I:$I,$A51+ROW(Invitati!$A$1))&amp;""</f>
        <v/>
      </c>
      <c r="I51" s="28">
        <f>IF(OR(INDEX(Invitati!$K:$K,$A51+ROW(Invitati!$A$1))="Sì",AND(INDEX(Invitati!$B:$B,$A51+ROW(Invitati!$A$1))&lt;&gt;"",COUNTIFS(Invitati!$B$2:$B$501,INDEX(Invitati!$B:$B,$A51+ROW(Invitati!$A$1))&amp;"",Invitati!$K$2:$K$501,"Sì")&gt;0)),"Sì","")</f>
        <v/>
      </c>
      <c r="J51" s="28">
        <f>INDEX(Invitati!$L:$L,$A51+ROW(Invitati!$A$1))&amp;""</f>
        <v/>
      </c>
      <c r="K51" s="28">
        <f>MID(IF(INDEX(Invitati!$M:$M,$A51+ROW(Invitati!$A$1))="","",", "&amp;INDEX(Invitati!$M:$M,$A51+ROW(Invitati!$A$1)))&amp;IF(INDEX(Invitati!$N:$N,$A51+ROW(Invitati!$A$1))="","",", "&amp;INDEX(Invitati!$N:$N,$A51+ROW(Invitati!$A$1)))&amp;IF(OR(INDEX(Invitati!$O:$O,$A51+ROW(Invitati!$A$1))="",INDEX(Invitati!$O:$O,$A51+ROW(Invitati!$A$1))=Elenchi!$D$2),"",", "&amp;INDEX(Invitati!$O:$O,$A51+ROW(Invitati!$A$1))),3,200)</f>
        <v/>
      </c>
      <c r="L51" s="28">
        <f>INDEX(Invitati!$P:$P,$A51+ROW(Invitati!$A$1))&amp;""</f>
        <v/>
      </c>
      <c r="M51" s="28">
        <f>INDEX(Invitati!$Q:$Q,$A51+ROW(Invitati!$A$1))&amp;""</f>
        <v/>
      </c>
    </row>
    <row r="52" ht="24" customHeight="1">
      <c r="A52" s="27" t="n">
        <v>49</v>
      </c>
      <c r="B52" s="28">
        <f>INDEX(Invitati!$A:$A,$A52+ROW(Invitati!$A$1))&amp;""</f>
        <v/>
      </c>
      <c r="C52" s="28">
        <f>INDEX(Invitati!$B:$B,$A52+ROW(Invitati!$A$1))&amp;""</f>
        <v/>
      </c>
      <c r="D52" s="28">
        <f>INDEX(Invitati!$C:$C,$A52+ROW(Invitati!$A$1))&amp;""</f>
        <v/>
      </c>
      <c r="E52" s="28">
        <f>INDEX(Invitati!$E:$E,$A52+ROW(Invitati!$A$1))&amp;""</f>
        <v/>
      </c>
      <c r="F52" s="28">
        <f>INDEX(Invitati!$F:$F,$A52+ROW(Invitati!$A$1))&amp;""</f>
        <v/>
      </c>
      <c r="G52" s="28">
        <f>IF(INDEX(Invitati!$G:$G,$A52+ROW(Invitati!$A$1))="Bambino","Bambino"&amp;IF(INDEX(Invitati!$H:$H,$A52+ROW(Invitati!$A$1))="",""," ("&amp;INDEX(Invitati!$H:$H,$A52+ROW(Invitati!$A$1))&amp;")"),INDEX(Invitati!$G:$G,$A52+ROW(Invitati!$A$1))&amp;"")</f>
        <v/>
      </c>
      <c r="H52" s="28">
        <f>INDEX(Invitati!$I:$I,$A52+ROW(Invitati!$A$1))&amp;""</f>
        <v/>
      </c>
      <c r="I52" s="28">
        <f>IF(OR(INDEX(Invitati!$K:$K,$A52+ROW(Invitati!$A$1))="Sì",AND(INDEX(Invitati!$B:$B,$A52+ROW(Invitati!$A$1))&lt;&gt;"",COUNTIFS(Invitati!$B$2:$B$501,INDEX(Invitati!$B:$B,$A52+ROW(Invitati!$A$1))&amp;"",Invitati!$K$2:$K$501,"Sì")&gt;0)),"Sì","")</f>
        <v/>
      </c>
      <c r="J52" s="28">
        <f>INDEX(Invitati!$L:$L,$A52+ROW(Invitati!$A$1))&amp;""</f>
        <v/>
      </c>
      <c r="K52" s="28">
        <f>MID(IF(INDEX(Invitati!$M:$M,$A52+ROW(Invitati!$A$1))="","",", "&amp;INDEX(Invitati!$M:$M,$A52+ROW(Invitati!$A$1)))&amp;IF(INDEX(Invitati!$N:$N,$A52+ROW(Invitati!$A$1))="","",", "&amp;INDEX(Invitati!$N:$N,$A52+ROW(Invitati!$A$1)))&amp;IF(OR(INDEX(Invitati!$O:$O,$A52+ROW(Invitati!$A$1))="",INDEX(Invitati!$O:$O,$A52+ROW(Invitati!$A$1))=Elenchi!$D$2),"",", "&amp;INDEX(Invitati!$O:$O,$A52+ROW(Invitati!$A$1))),3,200)</f>
        <v/>
      </c>
      <c r="L52" s="28">
        <f>INDEX(Invitati!$P:$P,$A52+ROW(Invitati!$A$1))&amp;""</f>
        <v/>
      </c>
      <c r="M52" s="28">
        <f>INDEX(Invitati!$Q:$Q,$A52+ROW(Invitati!$A$1))&amp;""</f>
        <v/>
      </c>
    </row>
    <row r="53" ht="24" customHeight="1">
      <c r="A53" s="27" t="n">
        <v>50</v>
      </c>
      <c r="B53" s="28">
        <f>INDEX(Invitati!$A:$A,$A53+ROW(Invitati!$A$1))&amp;""</f>
        <v/>
      </c>
      <c r="C53" s="28">
        <f>INDEX(Invitati!$B:$B,$A53+ROW(Invitati!$A$1))&amp;""</f>
        <v/>
      </c>
      <c r="D53" s="28">
        <f>INDEX(Invitati!$C:$C,$A53+ROW(Invitati!$A$1))&amp;""</f>
        <v/>
      </c>
      <c r="E53" s="28">
        <f>INDEX(Invitati!$E:$E,$A53+ROW(Invitati!$A$1))&amp;""</f>
        <v/>
      </c>
      <c r="F53" s="28">
        <f>INDEX(Invitati!$F:$F,$A53+ROW(Invitati!$A$1))&amp;""</f>
        <v/>
      </c>
      <c r="G53" s="28">
        <f>IF(INDEX(Invitati!$G:$G,$A53+ROW(Invitati!$A$1))="Bambino","Bambino"&amp;IF(INDEX(Invitati!$H:$H,$A53+ROW(Invitati!$A$1))="",""," ("&amp;INDEX(Invitati!$H:$H,$A53+ROW(Invitati!$A$1))&amp;")"),INDEX(Invitati!$G:$G,$A53+ROW(Invitati!$A$1))&amp;"")</f>
        <v/>
      </c>
      <c r="H53" s="28">
        <f>INDEX(Invitati!$I:$I,$A53+ROW(Invitati!$A$1))&amp;""</f>
        <v/>
      </c>
      <c r="I53" s="28">
        <f>IF(OR(INDEX(Invitati!$K:$K,$A53+ROW(Invitati!$A$1))="Sì",AND(INDEX(Invitati!$B:$B,$A53+ROW(Invitati!$A$1))&lt;&gt;"",COUNTIFS(Invitati!$B$2:$B$501,INDEX(Invitati!$B:$B,$A53+ROW(Invitati!$A$1))&amp;"",Invitati!$K$2:$K$501,"Sì")&gt;0)),"Sì","")</f>
        <v/>
      </c>
      <c r="J53" s="28">
        <f>INDEX(Invitati!$L:$L,$A53+ROW(Invitati!$A$1))&amp;""</f>
        <v/>
      </c>
      <c r="K53" s="28">
        <f>MID(IF(INDEX(Invitati!$M:$M,$A53+ROW(Invitati!$A$1))="","",", "&amp;INDEX(Invitati!$M:$M,$A53+ROW(Invitati!$A$1)))&amp;IF(INDEX(Invitati!$N:$N,$A53+ROW(Invitati!$A$1))="","",", "&amp;INDEX(Invitati!$N:$N,$A53+ROW(Invitati!$A$1)))&amp;IF(OR(INDEX(Invitati!$O:$O,$A53+ROW(Invitati!$A$1))="",INDEX(Invitati!$O:$O,$A53+ROW(Invitati!$A$1))=Elenchi!$D$2),"",", "&amp;INDEX(Invitati!$O:$O,$A53+ROW(Invitati!$A$1))),3,200)</f>
        <v/>
      </c>
      <c r="L53" s="28">
        <f>INDEX(Invitati!$P:$P,$A53+ROW(Invitati!$A$1))&amp;""</f>
        <v/>
      </c>
      <c r="M53" s="28">
        <f>INDEX(Invitati!$Q:$Q,$A53+ROW(Invitati!$A$1))&amp;""</f>
        <v/>
      </c>
    </row>
    <row r="54" ht="24" customHeight="1">
      <c r="A54" s="27" t="n">
        <v>51</v>
      </c>
      <c r="B54" s="28">
        <f>INDEX(Invitati!$A:$A,$A54+ROW(Invitati!$A$1))&amp;""</f>
        <v/>
      </c>
      <c r="C54" s="28">
        <f>INDEX(Invitati!$B:$B,$A54+ROW(Invitati!$A$1))&amp;""</f>
        <v/>
      </c>
      <c r="D54" s="28">
        <f>INDEX(Invitati!$C:$C,$A54+ROW(Invitati!$A$1))&amp;""</f>
        <v/>
      </c>
      <c r="E54" s="28">
        <f>INDEX(Invitati!$E:$E,$A54+ROW(Invitati!$A$1))&amp;""</f>
        <v/>
      </c>
      <c r="F54" s="28">
        <f>INDEX(Invitati!$F:$F,$A54+ROW(Invitati!$A$1))&amp;""</f>
        <v/>
      </c>
      <c r="G54" s="28">
        <f>IF(INDEX(Invitati!$G:$G,$A54+ROW(Invitati!$A$1))="Bambino","Bambino"&amp;IF(INDEX(Invitati!$H:$H,$A54+ROW(Invitati!$A$1))="",""," ("&amp;INDEX(Invitati!$H:$H,$A54+ROW(Invitati!$A$1))&amp;")"),INDEX(Invitati!$G:$G,$A54+ROW(Invitati!$A$1))&amp;"")</f>
        <v/>
      </c>
      <c r="H54" s="28">
        <f>INDEX(Invitati!$I:$I,$A54+ROW(Invitati!$A$1))&amp;""</f>
        <v/>
      </c>
      <c r="I54" s="28">
        <f>IF(OR(INDEX(Invitati!$K:$K,$A54+ROW(Invitati!$A$1))="Sì",AND(INDEX(Invitati!$B:$B,$A54+ROW(Invitati!$A$1))&lt;&gt;"",COUNTIFS(Invitati!$B$2:$B$501,INDEX(Invitati!$B:$B,$A54+ROW(Invitati!$A$1))&amp;"",Invitati!$K$2:$K$501,"Sì")&gt;0)),"Sì","")</f>
        <v/>
      </c>
      <c r="J54" s="28">
        <f>INDEX(Invitati!$L:$L,$A54+ROW(Invitati!$A$1))&amp;""</f>
        <v/>
      </c>
      <c r="K54" s="28">
        <f>MID(IF(INDEX(Invitati!$M:$M,$A54+ROW(Invitati!$A$1))="","",", "&amp;INDEX(Invitati!$M:$M,$A54+ROW(Invitati!$A$1)))&amp;IF(INDEX(Invitati!$N:$N,$A54+ROW(Invitati!$A$1))="","",", "&amp;INDEX(Invitati!$N:$N,$A54+ROW(Invitati!$A$1)))&amp;IF(OR(INDEX(Invitati!$O:$O,$A54+ROW(Invitati!$A$1))="",INDEX(Invitati!$O:$O,$A54+ROW(Invitati!$A$1))=Elenchi!$D$2),"",", "&amp;INDEX(Invitati!$O:$O,$A54+ROW(Invitati!$A$1))),3,200)</f>
        <v/>
      </c>
      <c r="L54" s="28">
        <f>INDEX(Invitati!$P:$P,$A54+ROW(Invitati!$A$1))&amp;""</f>
        <v/>
      </c>
      <c r="M54" s="28">
        <f>INDEX(Invitati!$Q:$Q,$A54+ROW(Invitati!$A$1))&amp;""</f>
        <v/>
      </c>
    </row>
    <row r="55" ht="24" customHeight="1">
      <c r="A55" s="27" t="n">
        <v>52</v>
      </c>
      <c r="B55" s="28">
        <f>INDEX(Invitati!$A:$A,$A55+ROW(Invitati!$A$1))&amp;""</f>
        <v/>
      </c>
      <c r="C55" s="28">
        <f>INDEX(Invitati!$B:$B,$A55+ROW(Invitati!$A$1))&amp;""</f>
        <v/>
      </c>
      <c r="D55" s="28">
        <f>INDEX(Invitati!$C:$C,$A55+ROW(Invitati!$A$1))&amp;""</f>
        <v/>
      </c>
      <c r="E55" s="28">
        <f>INDEX(Invitati!$E:$E,$A55+ROW(Invitati!$A$1))&amp;""</f>
        <v/>
      </c>
      <c r="F55" s="28">
        <f>INDEX(Invitati!$F:$F,$A55+ROW(Invitati!$A$1))&amp;""</f>
        <v/>
      </c>
      <c r="G55" s="28">
        <f>IF(INDEX(Invitati!$G:$G,$A55+ROW(Invitati!$A$1))="Bambino","Bambino"&amp;IF(INDEX(Invitati!$H:$H,$A55+ROW(Invitati!$A$1))="",""," ("&amp;INDEX(Invitati!$H:$H,$A55+ROW(Invitati!$A$1))&amp;")"),INDEX(Invitati!$G:$G,$A55+ROW(Invitati!$A$1))&amp;"")</f>
        <v/>
      </c>
      <c r="H55" s="28">
        <f>INDEX(Invitati!$I:$I,$A55+ROW(Invitati!$A$1))&amp;""</f>
        <v/>
      </c>
      <c r="I55" s="28">
        <f>IF(OR(INDEX(Invitati!$K:$K,$A55+ROW(Invitati!$A$1))="Sì",AND(INDEX(Invitati!$B:$B,$A55+ROW(Invitati!$A$1))&lt;&gt;"",COUNTIFS(Invitati!$B$2:$B$501,INDEX(Invitati!$B:$B,$A55+ROW(Invitati!$A$1))&amp;"",Invitati!$K$2:$K$501,"Sì")&gt;0)),"Sì","")</f>
        <v/>
      </c>
      <c r="J55" s="28">
        <f>INDEX(Invitati!$L:$L,$A55+ROW(Invitati!$A$1))&amp;""</f>
        <v/>
      </c>
      <c r="K55" s="28">
        <f>MID(IF(INDEX(Invitati!$M:$M,$A55+ROW(Invitati!$A$1))="","",", "&amp;INDEX(Invitati!$M:$M,$A55+ROW(Invitati!$A$1)))&amp;IF(INDEX(Invitati!$N:$N,$A55+ROW(Invitati!$A$1))="","",", "&amp;INDEX(Invitati!$N:$N,$A55+ROW(Invitati!$A$1)))&amp;IF(OR(INDEX(Invitati!$O:$O,$A55+ROW(Invitati!$A$1))="",INDEX(Invitati!$O:$O,$A55+ROW(Invitati!$A$1))=Elenchi!$D$2),"",", "&amp;INDEX(Invitati!$O:$O,$A55+ROW(Invitati!$A$1))),3,200)</f>
        <v/>
      </c>
      <c r="L55" s="28">
        <f>INDEX(Invitati!$P:$P,$A55+ROW(Invitati!$A$1))&amp;""</f>
        <v/>
      </c>
      <c r="M55" s="28">
        <f>INDEX(Invitati!$Q:$Q,$A55+ROW(Invitati!$A$1))&amp;""</f>
        <v/>
      </c>
    </row>
    <row r="56" ht="24" customHeight="1">
      <c r="A56" s="27" t="n">
        <v>53</v>
      </c>
      <c r="B56" s="28">
        <f>INDEX(Invitati!$A:$A,$A56+ROW(Invitati!$A$1))&amp;""</f>
        <v/>
      </c>
      <c r="C56" s="28">
        <f>INDEX(Invitati!$B:$B,$A56+ROW(Invitati!$A$1))&amp;""</f>
        <v/>
      </c>
      <c r="D56" s="28">
        <f>INDEX(Invitati!$C:$C,$A56+ROW(Invitati!$A$1))&amp;""</f>
        <v/>
      </c>
      <c r="E56" s="28">
        <f>INDEX(Invitati!$E:$E,$A56+ROW(Invitati!$A$1))&amp;""</f>
        <v/>
      </c>
      <c r="F56" s="28">
        <f>INDEX(Invitati!$F:$F,$A56+ROW(Invitati!$A$1))&amp;""</f>
        <v/>
      </c>
      <c r="G56" s="28">
        <f>IF(INDEX(Invitati!$G:$G,$A56+ROW(Invitati!$A$1))="Bambino","Bambino"&amp;IF(INDEX(Invitati!$H:$H,$A56+ROW(Invitati!$A$1))="",""," ("&amp;INDEX(Invitati!$H:$H,$A56+ROW(Invitati!$A$1))&amp;")"),INDEX(Invitati!$G:$G,$A56+ROW(Invitati!$A$1))&amp;"")</f>
        <v/>
      </c>
      <c r="H56" s="28">
        <f>INDEX(Invitati!$I:$I,$A56+ROW(Invitati!$A$1))&amp;""</f>
        <v/>
      </c>
      <c r="I56" s="28">
        <f>IF(OR(INDEX(Invitati!$K:$K,$A56+ROW(Invitati!$A$1))="Sì",AND(INDEX(Invitati!$B:$B,$A56+ROW(Invitati!$A$1))&lt;&gt;"",COUNTIFS(Invitati!$B$2:$B$501,INDEX(Invitati!$B:$B,$A56+ROW(Invitati!$A$1))&amp;"",Invitati!$K$2:$K$501,"Sì")&gt;0)),"Sì","")</f>
        <v/>
      </c>
      <c r="J56" s="28">
        <f>INDEX(Invitati!$L:$L,$A56+ROW(Invitati!$A$1))&amp;""</f>
        <v/>
      </c>
      <c r="K56" s="28">
        <f>MID(IF(INDEX(Invitati!$M:$M,$A56+ROW(Invitati!$A$1))="","",", "&amp;INDEX(Invitati!$M:$M,$A56+ROW(Invitati!$A$1)))&amp;IF(INDEX(Invitati!$N:$N,$A56+ROW(Invitati!$A$1))="","",", "&amp;INDEX(Invitati!$N:$N,$A56+ROW(Invitati!$A$1)))&amp;IF(OR(INDEX(Invitati!$O:$O,$A56+ROW(Invitati!$A$1))="",INDEX(Invitati!$O:$O,$A56+ROW(Invitati!$A$1))=Elenchi!$D$2),"",", "&amp;INDEX(Invitati!$O:$O,$A56+ROW(Invitati!$A$1))),3,200)</f>
        <v/>
      </c>
      <c r="L56" s="28">
        <f>INDEX(Invitati!$P:$P,$A56+ROW(Invitati!$A$1))&amp;""</f>
        <v/>
      </c>
      <c r="M56" s="28">
        <f>INDEX(Invitati!$Q:$Q,$A56+ROW(Invitati!$A$1))&amp;""</f>
        <v/>
      </c>
    </row>
    <row r="57" ht="24" customHeight="1">
      <c r="A57" s="27" t="n">
        <v>54</v>
      </c>
      <c r="B57" s="28">
        <f>INDEX(Invitati!$A:$A,$A57+ROW(Invitati!$A$1))&amp;""</f>
        <v/>
      </c>
      <c r="C57" s="28">
        <f>INDEX(Invitati!$B:$B,$A57+ROW(Invitati!$A$1))&amp;""</f>
        <v/>
      </c>
      <c r="D57" s="28">
        <f>INDEX(Invitati!$C:$C,$A57+ROW(Invitati!$A$1))&amp;""</f>
        <v/>
      </c>
      <c r="E57" s="28">
        <f>INDEX(Invitati!$E:$E,$A57+ROW(Invitati!$A$1))&amp;""</f>
        <v/>
      </c>
      <c r="F57" s="28">
        <f>INDEX(Invitati!$F:$F,$A57+ROW(Invitati!$A$1))&amp;""</f>
        <v/>
      </c>
      <c r="G57" s="28">
        <f>IF(INDEX(Invitati!$G:$G,$A57+ROW(Invitati!$A$1))="Bambino","Bambino"&amp;IF(INDEX(Invitati!$H:$H,$A57+ROW(Invitati!$A$1))="",""," ("&amp;INDEX(Invitati!$H:$H,$A57+ROW(Invitati!$A$1))&amp;")"),INDEX(Invitati!$G:$G,$A57+ROW(Invitati!$A$1))&amp;"")</f>
        <v/>
      </c>
      <c r="H57" s="28">
        <f>INDEX(Invitati!$I:$I,$A57+ROW(Invitati!$A$1))&amp;""</f>
        <v/>
      </c>
      <c r="I57" s="28">
        <f>IF(OR(INDEX(Invitati!$K:$K,$A57+ROW(Invitati!$A$1))="Sì",AND(INDEX(Invitati!$B:$B,$A57+ROW(Invitati!$A$1))&lt;&gt;"",COUNTIFS(Invitati!$B$2:$B$501,INDEX(Invitati!$B:$B,$A57+ROW(Invitati!$A$1))&amp;"",Invitati!$K$2:$K$501,"Sì")&gt;0)),"Sì","")</f>
        <v/>
      </c>
      <c r="J57" s="28">
        <f>INDEX(Invitati!$L:$L,$A57+ROW(Invitati!$A$1))&amp;""</f>
        <v/>
      </c>
      <c r="K57" s="28">
        <f>MID(IF(INDEX(Invitati!$M:$M,$A57+ROW(Invitati!$A$1))="","",", "&amp;INDEX(Invitati!$M:$M,$A57+ROW(Invitati!$A$1)))&amp;IF(INDEX(Invitati!$N:$N,$A57+ROW(Invitati!$A$1))="","",", "&amp;INDEX(Invitati!$N:$N,$A57+ROW(Invitati!$A$1)))&amp;IF(OR(INDEX(Invitati!$O:$O,$A57+ROW(Invitati!$A$1))="",INDEX(Invitati!$O:$O,$A57+ROW(Invitati!$A$1))=Elenchi!$D$2),"",", "&amp;INDEX(Invitati!$O:$O,$A57+ROW(Invitati!$A$1))),3,200)</f>
        <v/>
      </c>
      <c r="L57" s="28">
        <f>INDEX(Invitati!$P:$P,$A57+ROW(Invitati!$A$1))&amp;""</f>
        <v/>
      </c>
      <c r="M57" s="28">
        <f>INDEX(Invitati!$Q:$Q,$A57+ROW(Invitati!$A$1))&amp;""</f>
        <v/>
      </c>
    </row>
    <row r="58" ht="24" customHeight="1">
      <c r="A58" s="27" t="n">
        <v>55</v>
      </c>
      <c r="B58" s="28">
        <f>INDEX(Invitati!$A:$A,$A58+ROW(Invitati!$A$1))&amp;""</f>
        <v/>
      </c>
      <c r="C58" s="28">
        <f>INDEX(Invitati!$B:$B,$A58+ROW(Invitati!$A$1))&amp;""</f>
        <v/>
      </c>
      <c r="D58" s="28">
        <f>INDEX(Invitati!$C:$C,$A58+ROW(Invitati!$A$1))&amp;""</f>
        <v/>
      </c>
      <c r="E58" s="28">
        <f>INDEX(Invitati!$E:$E,$A58+ROW(Invitati!$A$1))&amp;""</f>
        <v/>
      </c>
      <c r="F58" s="28">
        <f>INDEX(Invitati!$F:$F,$A58+ROW(Invitati!$A$1))&amp;""</f>
        <v/>
      </c>
      <c r="G58" s="28">
        <f>IF(INDEX(Invitati!$G:$G,$A58+ROW(Invitati!$A$1))="Bambino","Bambino"&amp;IF(INDEX(Invitati!$H:$H,$A58+ROW(Invitati!$A$1))="",""," ("&amp;INDEX(Invitati!$H:$H,$A58+ROW(Invitati!$A$1))&amp;")"),INDEX(Invitati!$G:$G,$A58+ROW(Invitati!$A$1))&amp;"")</f>
        <v/>
      </c>
      <c r="H58" s="28">
        <f>INDEX(Invitati!$I:$I,$A58+ROW(Invitati!$A$1))&amp;""</f>
        <v/>
      </c>
      <c r="I58" s="28">
        <f>IF(OR(INDEX(Invitati!$K:$K,$A58+ROW(Invitati!$A$1))="Sì",AND(INDEX(Invitati!$B:$B,$A58+ROW(Invitati!$A$1))&lt;&gt;"",COUNTIFS(Invitati!$B$2:$B$501,INDEX(Invitati!$B:$B,$A58+ROW(Invitati!$A$1))&amp;"",Invitati!$K$2:$K$501,"Sì")&gt;0)),"Sì","")</f>
        <v/>
      </c>
      <c r="J58" s="28">
        <f>INDEX(Invitati!$L:$L,$A58+ROW(Invitati!$A$1))&amp;""</f>
        <v/>
      </c>
      <c r="K58" s="28">
        <f>MID(IF(INDEX(Invitati!$M:$M,$A58+ROW(Invitati!$A$1))="","",", "&amp;INDEX(Invitati!$M:$M,$A58+ROW(Invitati!$A$1)))&amp;IF(INDEX(Invitati!$N:$N,$A58+ROW(Invitati!$A$1))="","",", "&amp;INDEX(Invitati!$N:$N,$A58+ROW(Invitati!$A$1)))&amp;IF(OR(INDEX(Invitati!$O:$O,$A58+ROW(Invitati!$A$1))="",INDEX(Invitati!$O:$O,$A58+ROW(Invitati!$A$1))=Elenchi!$D$2),"",", "&amp;INDEX(Invitati!$O:$O,$A58+ROW(Invitati!$A$1))),3,200)</f>
        <v/>
      </c>
      <c r="L58" s="28">
        <f>INDEX(Invitati!$P:$P,$A58+ROW(Invitati!$A$1))&amp;""</f>
        <v/>
      </c>
      <c r="M58" s="28">
        <f>INDEX(Invitati!$Q:$Q,$A58+ROW(Invitati!$A$1))&amp;""</f>
        <v/>
      </c>
    </row>
    <row r="59" ht="24" customHeight="1">
      <c r="A59" s="27" t="n">
        <v>56</v>
      </c>
      <c r="B59" s="28">
        <f>INDEX(Invitati!$A:$A,$A59+ROW(Invitati!$A$1))&amp;""</f>
        <v/>
      </c>
      <c r="C59" s="28">
        <f>INDEX(Invitati!$B:$B,$A59+ROW(Invitati!$A$1))&amp;""</f>
        <v/>
      </c>
      <c r="D59" s="28">
        <f>INDEX(Invitati!$C:$C,$A59+ROW(Invitati!$A$1))&amp;""</f>
        <v/>
      </c>
      <c r="E59" s="28">
        <f>INDEX(Invitati!$E:$E,$A59+ROW(Invitati!$A$1))&amp;""</f>
        <v/>
      </c>
      <c r="F59" s="28">
        <f>INDEX(Invitati!$F:$F,$A59+ROW(Invitati!$A$1))&amp;""</f>
        <v/>
      </c>
      <c r="G59" s="28">
        <f>IF(INDEX(Invitati!$G:$G,$A59+ROW(Invitati!$A$1))="Bambino","Bambino"&amp;IF(INDEX(Invitati!$H:$H,$A59+ROW(Invitati!$A$1))="",""," ("&amp;INDEX(Invitati!$H:$H,$A59+ROW(Invitati!$A$1))&amp;")"),INDEX(Invitati!$G:$G,$A59+ROW(Invitati!$A$1))&amp;"")</f>
        <v/>
      </c>
      <c r="H59" s="28">
        <f>INDEX(Invitati!$I:$I,$A59+ROW(Invitati!$A$1))&amp;""</f>
        <v/>
      </c>
      <c r="I59" s="28">
        <f>IF(OR(INDEX(Invitati!$K:$K,$A59+ROW(Invitati!$A$1))="Sì",AND(INDEX(Invitati!$B:$B,$A59+ROW(Invitati!$A$1))&lt;&gt;"",COUNTIFS(Invitati!$B$2:$B$501,INDEX(Invitati!$B:$B,$A59+ROW(Invitati!$A$1))&amp;"",Invitati!$K$2:$K$501,"Sì")&gt;0)),"Sì","")</f>
        <v/>
      </c>
      <c r="J59" s="28">
        <f>INDEX(Invitati!$L:$L,$A59+ROW(Invitati!$A$1))&amp;""</f>
        <v/>
      </c>
      <c r="K59" s="28">
        <f>MID(IF(INDEX(Invitati!$M:$M,$A59+ROW(Invitati!$A$1))="","",", "&amp;INDEX(Invitati!$M:$M,$A59+ROW(Invitati!$A$1)))&amp;IF(INDEX(Invitati!$N:$N,$A59+ROW(Invitati!$A$1))="","",", "&amp;INDEX(Invitati!$N:$N,$A59+ROW(Invitati!$A$1)))&amp;IF(OR(INDEX(Invitati!$O:$O,$A59+ROW(Invitati!$A$1))="",INDEX(Invitati!$O:$O,$A59+ROW(Invitati!$A$1))=Elenchi!$D$2),"",", "&amp;INDEX(Invitati!$O:$O,$A59+ROW(Invitati!$A$1))),3,200)</f>
        <v/>
      </c>
      <c r="L59" s="28">
        <f>INDEX(Invitati!$P:$P,$A59+ROW(Invitati!$A$1))&amp;""</f>
        <v/>
      </c>
      <c r="M59" s="28">
        <f>INDEX(Invitati!$Q:$Q,$A59+ROW(Invitati!$A$1))&amp;""</f>
        <v/>
      </c>
    </row>
    <row r="60" ht="24" customHeight="1">
      <c r="A60" s="27" t="n">
        <v>57</v>
      </c>
      <c r="B60" s="28">
        <f>INDEX(Invitati!$A:$A,$A60+ROW(Invitati!$A$1))&amp;""</f>
        <v/>
      </c>
      <c r="C60" s="28">
        <f>INDEX(Invitati!$B:$B,$A60+ROW(Invitati!$A$1))&amp;""</f>
        <v/>
      </c>
      <c r="D60" s="28">
        <f>INDEX(Invitati!$C:$C,$A60+ROW(Invitati!$A$1))&amp;""</f>
        <v/>
      </c>
      <c r="E60" s="28">
        <f>INDEX(Invitati!$E:$E,$A60+ROW(Invitati!$A$1))&amp;""</f>
        <v/>
      </c>
      <c r="F60" s="28">
        <f>INDEX(Invitati!$F:$F,$A60+ROW(Invitati!$A$1))&amp;""</f>
        <v/>
      </c>
      <c r="G60" s="28">
        <f>IF(INDEX(Invitati!$G:$G,$A60+ROW(Invitati!$A$1))="Bambino","Bambino"&amp;IF(INDEX(Invitati!$H:$H,$A60+ROW(Invitati!$A$1))="",""," ("&amp;INDEX(Invitati!$H:$H,$A60+ROW(Invitati!$A$1))&amp;")"),INDEX(Invitati!$G:$G,$A60+ROW(Invitati!$A$1))&amp;"")</f>
        <v/>
      </c>
      <c r="H60" s="28">
        <f>INDEX(Invitati!$I:$I,$A60+ROW(Invitati!$A$1))&amp;""</f>
        <v/>
      </c>
      <c r="I60" s="28">
        <f>IF(OR(INDEX(Invitati!$K:$K,$A60+ROW(Invitati!$A$1))="Sì",AND(INDEX(Invitati!$B:$B,$A60+ROW(Invitati!$A$1))&lt;&gt;"",COUNTIFS(Invitati!$B$2:$B$501,INDEX(Invitati!$B:$B,$A60+ROW(Invitati!$A$1))&amp;"",Invitati!$K$2:$K$501,"Sì")&gt;0)),"Sì","")</f>
        <v/>
      </c>
      <c r="J60" s="28">
        <f>INDEX(Invitati!$L:$L,$A60+ROW(Invitati!$A$1))&amp;""</f>
        <v/>
      </c>
      <c r="K60" s="28">
        <f>MID(IF(INDEX(Invitati!$M:$M,$A60+ROW(Invitati!$A$1))="","",", "&amp;INDEX(Invitati!$M:$M,$A60+ROW(Invitati!$A$1)))&amp;IF(INDEX(Invitati!$N:$N,$A60+ROW(Invitati!$A$1))="","",", "&amp;INDEX(Invitati!$N:$N,$A60+ROW(Invitati!$A$1)))&amp;IF(OR(INDEX(Invitati!$O:$O,$A60+ROW(Invitati!$A$1))="",INDEX(Invitati!$O:$O,$A60+ROW(Invitati!$A$1))=Elenchi!$D$2),"",", "&amp;INDEX(Invitati!$O:$O,$A60+ROW(Invitati!$A$1))),3,200)</f>
        <v/>
      </c>
      <c r="L60" s="28">
        <f>INDEX(Invitati!$P:$P,$A60+ROW(Invitati!$A$1))&amp;""</f>
        <v/>
      </c>
      <c r="M60" s="28">
        <f>INDEX(Invitati!$Q:$Q,$A60+ROW(Invitati!$A$1))&amp;""</f>
        <v/>
      </c>
    </row>
    <row r="61" ht="24" customHeight="1">
      <c r="A61" s="27" t="n">
        <v>58</v>
      </c>
      <c r="B61" s="28">
        <f>INDEX(Invitati!$A:$A,$A61+ROW(Invitati!$A$1))&amp;""</f>
        <v/>
      </c>
      <c r="C61" s="28">
        <f>INDEX(Invitati!$B:$B,$A61+ROW(Invitati!$A$1))&amp;""</f>
        <v/>
      </c>
      <c r="D61" s="28">
        <f>INDEX(Invitati!$C:$C,$A61+ROW(Invitati!$A$1))&amp;""</f>
        <v/>
      </c>
      <c r="E61" s="28">
        <f>INDEX(Invitati!$E:$E,$A61+ROW(Invitati!$A$1))&amp;""</f>
        <v/>
      </c>
      <c r="F61" s="28">
        <f>INDEX(Invitati!$F:$F,$A61+ROW(Invitati!$A$1))&amp;""</f>
        <v/>
      </c>
      <c r="G61" s="28">
        <f>IF(INDEX(Invitati!$G:$G,$A61+ROW(Invitati!$A$1))="Bambino","Bambino"&amp;IF(INDEX(Invitati!$H:$H,$A61+ROW(Invitati!$A$1))="",""," ("&amp;INDEX(Invitati!$H:$H,$A61+ROW(Invitati!$A$1))&amp;")"),INDEX(Invitati!$G:$G,$A61+ROW(Invitati!$A$1))&amp;"")</f>
        <v/>
      </c>
      <c r="H61" s="28">
        <f>INDEX(Invitati!$I:$I,$A61+ROW(Invitati!$A$1))&amp;""</f>
        <v/>
      </c>
      <c r="I61" s="28">
        <f>IF(OR(INDEX(Invitati!$K:$K,$A61+ROW(Invitati!$A$1))="Sì",AND(INDEX(Invitati!$B:$B,$A61+ROW(Invitati!$A$1))&lt;&gt;"",COUNTIFS(Invitati!$B$2:$B$501,INDEX(Invitati!$B:$B,$A61+ROW(Invitati!$A$1))&amp;"",Invitati!$K$2:$K$501,"Sì")&gt;0)),"Sì","")</f>
        <v/>
      </c>
      <c r="J61" s="28">
        <f>INDEX(Invitati!$L:$L,$A61+ROW(Invitati!$A$1))&amp;""</f>
        <v/>
      </c>
      <c r="K61" s="28">
        <f>MID(IF(INDEX(Invitati!$M:$M,$A61+ROW(Invitati!$A$1))="","",", "&amp;INDEX(Invitati!$M:$M,$A61+ROW(Invitati!$A$1)))&amp;IF(INDEX(Invitati!$N:$N,$A61+ROW(Invitati!$A$1))="","",", "&amp;INDEX(Invitati!$N:$N,$A61+ROW(Invitati!$A$1)))&amp;IF(OR(INDEX(Invitati!$O:$O,$A61+ROW(Invitati!$A$1))="",INDEX(Invitati!$O:$O,$A61+ROW(Invitati!$A$1))=Elenchi!$D$2),"",", "&amp;INDEX(Invitati!$O:$O,$A61+ROW(Invitati!$A$1))),3,200)</f>
        <v/>
      </c>
      <c r="L61" s="28">
        <f>INDEX(Invitati!$P:$P,$A61+ROW(Invitati!$A$1))&amp;""</f>
        <v/>
      </c>
      <c r="M61" s="28">
        <f>INDEX(Invitati!$Q:$Q,$A61+ROW(Invitati!$A$1))&amp;""</f>
        <v/>
      </c>
    </row>
    <row r="62" ht="24" customHeight="1">
      <c r="A62" s="27" t="n">
        <v>59</v>
      </c>
      <c r="B62" s="28">
        <f>INDEX(Invitati!$A:$A,$A62+ROW(Invitati!$A$1))&amp;""</f>
        <v/>
      </c>
      <c r="C62" s="28">
        <f>INDEX(Invitati!$B:$B,$A62+ROW(Invitati!$A$1))&amp;""</f>
        <v/>
      </c>
      <c r="D62" s="28">
        <f>INDEX(Invitati!$C:$C,$A62+ROW(Invitati!$A$1))&amp;""</f>
        <v/>
      </c>
      <c r="E62" s="28">
        <f>INDEX(Invitati!$E:$E,$A62+ROW(Invitati!$A$1))&amp;""</f>
        <v/>
      </c>
      <c r="F62" s="28">
        <f>INDEX(Invitati!$F:$F,$A62+ROW(Invitati!$A$1))&amp;""</f>
        <v/>
      </c>
      <c r="G62" s="28">
        <f>IF(INDEX(Invitati!$G:$G,$A62+ROW(Invitati!$A$1))="Bambino","Bambino"&amp;IF(INDEX(Invitati!$H:$H,$A62+ROW(Invitati!$A$1))="",""," ("&amp;INDEX(Invitati!$H:$H,$A62+ROW(Invitati!$A$1))&amp;")"),INDEX(Invitati!$G:$G,$A62+ROW(Invitati!$A$1))&amp;"")</f>
        <v/>
      </c>
      <c r="H62" s="28">
        <f>INDEX(Invitati!$I:$I,$A62+ROW(Invitati!$A$1))&amp;""</f>
        <v/>
      </c>
      <c r="I62" s="28">
        <f>IF(OR(INDEX(Invitati!$K:$K,$A62+ROW(Invitati!$A$1))="Sì",AND(INDEX(Invitati!$B:$B,$A62+ROW(Invitati!$A$1))&lt;&gt;"",COUNTIFS(Invitati!$B$2:$B$501,INDEX(Invitati!$B:$B,$A62+ROW(Invitati!$A$1))&amp;"",Invitati!$K$2:$K$501,"Sì")&gt;0)),"Sì","")</f>
        <v/>
      </c>
      <c r="J62" s="28">
        <f>INDEX(Invitati!$L:$L,$A62+ROW(Invitati!$A$1))&amp;""</f>
        <v/>
      </c>
      <c r="K62" s="28">
        <f>MID(IF(INDEX(Invitati!$M:$M,$A62+ROW(Invitati!$A$1))="","",", "&amp;INDEX(Invitati!$M:$M,$A62+ROW(Invitati!$A$1)))&amp;IF(INDEX(Invitati!$N:$N,$A62+ROW(Invitati!$A$1))="","",", "&amp;INDEX(Invitati!$N:$N,$A62+ROW(Invitati!$A$1)))&amp;IF(OR(INDEX(Invitati!$O:$O,$A62+ROW(Invitati!$A$1))="",INDEX(Invitati!$O:$O,$A62+ROW(Invitati!$A$1))=Elenchi!$D$2),"",", "&amp;INDEX(Invitati!$O:$O,$A62+ROW(Invitati!$A$1))),3,200)</f>
        <v/>
      </c>
      <c r="L62" s="28">
        <f>INDEX(Invitati!$P:$P,$A62+ROW(Invitati!$A$1))&amp;""</f>
        <v/>
      </c>
      <c r="M62" s="28">
        <f>INDEX(Invitati!$Q:$Q,$A62+ROW(Invitati!$A$1))&amp;""</f>
        <v/>
      </c>
    </row>
    <row r="63" ht="24" customHeight="1">
      <c r="A63" s="27" t="n">
        <v>60</v>
      </c>
      <c r="B63" s="28">
        <f>INDEX(Invitati!$A:$A,$A63+ROW(Invitati!$A$1))&amp;""</f>
        <v/>
      </c>
      <c r="C63" s="28">
        <f>INDEX(Invitati!$B:$B,$A63+ROW(Invitati!$A$1))&amp;""</f>
        <v/>
      </c>
      <c r="D63" s="28">
        <f>INDEX(Invitati!$C:$C,$A63+ROW(Invitati!$A$1))&amp;""</f>
        <v/>
      </c>
      <c r="E63" s="28">
        <f>INDEX(Invitati!$E:$E,$A63+ROW(Invitati!$A$1))&amp;""</f>
        <v/>
      </c>
      <c r="F63" s="28">
        <f>INDEX(Invitati!$F:$F,$A63+ROW(Invitati!$A$1))&amp;""</f>
        <v/>
      </c>
      <c r="G63" s="28">
        <f>IF(INDEX(Invitati!$G:$G,$A63+ROW(Invitati!$A$1))="Bambino","Bambino"&amp;IF(INDEX(Invitati!$H:$H,$A63+ROW(Invitati!$A$1))="",""," ("&amp;INDEX(Invitati!$H:$H,$A63+ROW(Invitati!$A$1))&amp;")"),INDEX(Invitati!$G:$G,$A63+ROW(Invitati!$A$1))&amp;"")</f>
        <v/>
      </c>
      <c r="H63" s="28">
        <f>INDEX(Invitati!$I:$I,$A63+ROW(Invitati!$A$1))&amp;""</f>
        <v/>
      </c>
      <c r="I63" s="28">
        <f>IF(OR(INDEX(Invitati!$K:$K,$A63+ROW(Invitati!$A$1))="Sì",AND(INDEX(Invitati!$B:$B,$A63+ROW(Invitati!$A$1))&lt;&gt;"",COUNTIFS(Invitati!$B$2:$B$501,INDEX(Invitati!$B:$B,$A63+ROW(Invitati!$A$1))&amp;"",Invitati!$K$2:$K$501,"Sì")&gt;0)),"Sì","")</f>
        <v/>
      </c>
      <c r="J63" s="28">
        <f>INDEX(Invitati!$L:$L,$A63+ROW(Invitati!$A$1))&amp;""</f>
        <v/>
      </c>
      <c r="K63" s="28">
        <f>MID(IF(INDEX(Invitati!$M:$M,$A63+ROW(Invitati!$A$1))="","",", "&amp;INDEX(Invitati!$M:$M,$A63+ROW(Invitati!$A$1)))&amp;IF(INDEX(Invitati!$N:$N,$A63+ROW(Invitati!$A$1))="","",", "&amp;INDEX(Invitati!$N:$N,$A63+ROW(Invitati!$A$1)))&amp;IF(OR(INDEX(Invitati!$O:$O,$A63+ROW(Invitati!$A$1))="",INDEX(Invitati!$O:$O,$A63+ROW(Invitati!$A$1))=Elenchi!$D$2),"",", "&amp;INDEX(Invitati!$O:$O,$A63+ROW(Invitati!$A$1))),3,200)</f>
        <v/>
      </c>
      <c r="L63" s="28">
        <f>INDEX(Invitati!$P:$P,$A63+ROW(Invitati!$A$1))&amp;""</f>
        <v/>
      </c>
      <c r="M63" s="28">
        <f>INDEX(Invitati!$Q:$Q,$A63+ROW(Invitati!$A$1))&amp;""</f>
        <v/>
      </c>
    </row>
    <row r="64" ht="24" customHeight="1">
      <c r="A64" s="27" t="n">
        <v>61</v>
      </c>
      <c r="B64" s="28">
        <f>INDEX(Invitati!$A:$A,$A64+ROW(Invitati!$A$1))&amp;""</f>
        <v/>
      </c>
      <c r="C64" s="28">
        <f>INDEX(Invitati!$B:$B,$A64+ROW(Invitati!$A$1))&amp;""</f>
        <v/>
      </c>
      <c r="D64" s="28">
        <f>INDEX(Invitati!$C:$C,$A64+ROW(Invitati!$A$1))&amp;""</f>
        <v/>
      </c>
      <c r="E64" s="28">
        <f>INDEX(Invitati!$E:$E,$A64+ROW(Invitati!$A$1))&amp;""</f>
        <v/>
      </c>
      <c r="F64" s="28">
        <f>INDEX(Invitati!$F:$F,$A64+ROW(Invitati!$A$1))&amp;""</f>
        <v/>
      </c>
      <c r="G64" s="28">
        <f>IF(INDEX(Invitati!$G:$G,$A64+ROW(Invitati!$A$1))="Bambino","Bambino"&amp;IF(INDEX(Invitati!$H:$H,$A64+ROW(Invitati!$A$1))="",""," ("&amp;INDEX(Invitati!$H:$H,$A64+ROW(Invitati!$A$1))&amp;")"),INDEX(Invitati!$G:$G,$A64+ROW(Invitati!$A$1))&amp;"")</f>
        <v/>
      </c>
      <c r="H64" s="28">
        <f>INDEX(Invitati!$I:$I,$A64+ROW(Invitati!$A$1))&amp;""</f>
        <v/>
      </c>
      <c r="I64" s="28">
        <f>IF(OR(INDEX(Invitati!$K:$K,$A64+ROW(Invitati!$A$1))="Sì",AND(INDEX(Invitati!$B:$B,$A64+ROW(Invitati!$A$1))&lt;&gt;"",COUNTIFS(Invitati!$B$2:$B$501,INDEX(Invitati!$B:$B,$A64+ROW(Invitati!$A$1))&amp;"",Invitati!$K$2:$K$501,"Sì")&gt;0)),"Sì","")</f>
        <v/>
      </c>
      <c r="J64" s="28">
        <f>INDEX(Invitati!$L:$L,$A64+ROW(Invitati!$A$1))&amp;""</f>
        <v/>
      </c>
      <c r="K64" s="28">
        <f>MID(IF(INDEX(Invitati!$M:$M,$A64+ROW(Invitati!$A$1))="","",", "&amp;INDEX(Invitati!$M:$M,$A64+ROW(Invitati!$A$1)))&amp;IF(INDEX(Invitati!$N:$N,$A64+ROW(Invitati!$A$1))="","",", "&amp;INDEX(Invitati!$N:$N,$A64+ROW(Invitati!$A$1)))&amp;IF(OR(INDEX(Invitati!$O:$O,$A64+ROW(Invitati!$A$1))="",INDEX(Invitati!$O:$O,$A64+ROW(Invitati!$A$1))=Elenchi!$D$2),"",", "&amp;INDEX(Invitati!$O:$O,$A64+ROW(Invitati!$A$1))),3,200)</f>
        <v/>
      </c>
      <c r="L64" s="28">
        <f>INDEX(Invitati!$P:$P,$A64+ROW(Invitati!$A$1))&amp;""</f>
        <v/>
      </c>
      <c r="M64" s="28">
        <f>INDEX(Invitati!$Q:$Q,$A64+ROW(Invitati!$A$1))&amp;""</f>
        <v/>
      </c>
    </row>
    <row r="65" ht="24" customHeight="1">
      <c r="A65" s="27" t="n">
        <v>62</v>
      </c>
      <c r="B65" s="28">
        <f>INDEX(Invitati!$A:$A,$A65+ROW(Invitati!$A$1))&amp;""</f>
        <v/>
      </c>
      <c r="C65" s="28">
        <f>INDEX(Invitati!$B:$B,$A65+ROW(Invitati!$A$1))&amp;""</f>
        <v/>
      </c>
      <c r="D65" s="28">
        <f>INDEX(Invitati!$C:$C,$A65+ROW(Invitati!$A$1))&amp;""</f>
        <v/>
      </c>
      <c r="E65" s="28">
        <f>INDEX(Invitati!$E:$E,$A65+ROW(Invitati!$A$1))&amp;""</f>
        <v/>
      </c>
      <c r="F65" s="28">
        <f>INDEX(Invitati!$F:$F,$A65+ROW(Invitati!$A$1))&amp;""</f>
        <v/>
      </c>
      <c r="G65" s="28">
        <f>IF(INDEX(Invitati!$G:$G,$A65+ROW(Invitati!$A$1))="Bambino","Bambino"&amp;IF(INDEX(Invitati!$H:$H,$A65+ROW(Invitati!$A$1))="",""," ("&amp;INDEX(Invitati!$H:$H,$A65+ROW(Invitati!$A$1))&amp;")"),INDEX(Invitati!$G:$G,$A65+ROW(Invitati!$A$1))&amp;"")</f>
        <v/>
      </c>
      <c r="H65" s="28">
        <f>INDEX(Invitati!$I:$I,$A65+ROW(Invitati!$A$1))&amp;""</f>
        <v/>
      </c>
      <c r="I65" s="28">
        <f>IF(OR(INDEX(Invitati!$K:$K,$A65+ROW(Invitati!$A$1))="Sì",AND(INDEX(Invitati!$B:$B,$A65+ROW(Invitati!$A$1))&lt;&gt;"",COUNTIFS(Invitati!$B$2:$B$501,INDEX(Invitati!$B:$B,$A65+ROW(Invitati!$A$1))&amp;"",Invitati!$K$2:$K$501,"Sì")&gt;0)),"Sì","")</f>
        <v/>
      </c>
      <c r="J65" s="28">
        <f>INDEX(Invitati!$L:$L,$A65+ROW(Invitati!$A$1))&amp;""</f>
        <v/>
      </c>
      <c r="K65" s="28">
        <f>MID(IF(INDEX(Invitati!$M:$M,$A65+ROW(Invitati!$A$1))="","",", "&amp;INDEX(Invitati!$M:$M,$A65+ROW(Invitati!$A$1)))&amp;IF(INDEX(Invitati!$N:$N,$A65+ROW(Invitati!$A$1))="","",", "&amp;INDEX(Invitati!$N:$N,$A65+ROW(Invitati!$A$1)))&amp;IF(OR(INDEX(Invitati!$O:$O,$A65+ROW(Invitati!$A$1))="",INDEX(Invitati!$O:$O,$A65+ROW(Invitati!$A$1))=Elenchi!$D$2),"",", "&amp;INDEX(Invitati!$O:$O,$A65+ROW(Invitati!$A$1))),3,200)</f>
        <v/>
      </c>
      <c r="L65" s="28">
        <f>INDEX(Invitati!$P:$P,$A65+ROW(Invitati!$A$1))&amp;""</f>
        <v/>
      </c>
      <c r="M65" s="28">
        <f>INDEX(Invitati!$Q:$Q,$A65+ROW(Invitati!$A$1))&amp;""</f>
        <v/>
      </c>
    </row>
    <row r="66" ht="24" customHeight="1">
      <c r="A66" s="27" t="n">
        <v>63</v>
      </c>
      <c r="B66" s="28">
        <f>INDEX(Invitati!$A:$A,$A66+ROW(Invitati!$A$1))&amp;""</f>
        <v/>
      </c>
      <c r="C66" s="28">
        <f>INDEX(Invitati!$B:$B,$A66+ROW(Invitati!$A$1))&amp;""</f>
        <v/>
      </c>
      <c r="D66" s="28">
        <f>INDEX(Invitati!$C:$C,$A66+ROW(Invitati!$A$1))&amp;""</f>
        <v/>
      </c>
      <c r="E66" s="28">
        <f>INDEX(Invitati!$E:$E,$A66+ROW(Invitati!$A$1))&amp;""</f>
        <v/>
      </c>
      <c r="F66" s="28">
        <f>INDEX(Invitati!$F:$F,$A66+ROW(Invitati!$A$1))&amp;""</f>
        <v/>
      </c>
      <c r="G66" s="28">
        <f>IF(INDEX(Invitati!$G:$G,$A66+ROW(Invitati!$A$1))="Bambino","Bambino"&amp;IF(INDEX(Invitati!$H:$H,$A66+ROW(Invitati!$A$1))="",""," ("&amp;INDEX(Invitati!$H:$H,$A66+ROW(Invitati!$A$1))&amp;")"),INDEX(Invitati!$G:$G,$A66+ROW(Invitati!$A$1))&amp;"")</f>
        <v/>
      </c>
      <c r="H66" s="28">
        <f>INDEX(Invitati!$I:$I,$A66+ROW(Invitati!$A$1))&amp;""</f>
        <v/>
      </c>
      <c r="I66" s="28">
        <f>IF(OR(INDEX(Invitati!$K:$K,$A66+ROW(Invitati!$A$1))="Sì",AND(INDEX(Invitati!$B:$B,$A66+ROW(Invitati!$A$1))&lt;&gt;"",COUNTIFS(Invitati!$B$2:$B$501,INDEX(Invitati!$B:$B,$A66+ROW(Invitati!$A$1))&amp;"",Invitati!$K$2:$K$501,"Sì")&gt;0)),"Sì","")</f>
        <v/>
      </c>
      <c r="J66" s="28">
        <f>INDEX(Invitati!$L:$L,$A66+ROW(Invitati!$A$1))&amp;""</f>
        <v/>
      </c>
      <c r="K66" s="28">
        <f>MID(IF(INDEX(Invitati!$M:$M,$A66+ROW(Invitati!$A$1))="","",", "&amp;INDEX(Invitati!$M:$M,$A66+ROW(Invitati!$A$1)))&amp;IF(INDEX(Invitati!$N:$N,$A66+ROW(Invitati!$A$1))="","",", "&amp;INDEX(Invitati!$N:$N,$A66+ROW(Invitati!$A$1)))&amp;IF(OR(INDEX(Invitati!$O:$O,$A66+ROW(Invitati!$A$1))="",INDEX(Invitati!$O:$O,$A66+ROW(Invitati!$A$1))=Elenchi!$D$2),"",", "&amp;INDEX(Invitati!$O:$O,$A66+ROW(Invitati!$A$1))),3,200)</f>
        <v/>
      </c>
      <c r="L66" s="28">
        <f>INDEX(Invitati!$P:$P,$A66+ROW(Invitati!$A$1))&amp;""</f>
        <v/>
      </c>
      <c r="M66" s="28">
        <f>INDEX(Invitati!$Q:$Q,$A66+ROW(Invitati!$A$1))&amp;""</f>
        <v/>
      </c>
    </row>
    <row r="67" ht="24" customHeight="1">
      <c r="A67" s="27" t="n">
        <v>64</v>
      </c>
      <c r="B67" s="28">
        <f>INDEX(Invitati!$A:$A,$A67+ROW(Invitati!$A$1))&amp;""</f>
        <v/>
      </c>
      <c r="C67" s="28">
        <f>INDEX(Invitati!$B:$B,$A67+ROW(Invitati!$A$1))&amp;""</f>
        <v/>
      </c>
      <c r="D67" s="28">
        <f>INDEX(Invitati!$C:$C,$A67+ROW(Invitati!$A$1))&amp;""</f>
        <v/>
      </c>
      <c r="E67" s="28">
        <f>INDEX(Invitati!$E:$E,$A67+ROW(Invitati!$A$1))&amp;""</f>
        <v/>
      </c>
      <c r="F67" s="28">
        <f>INDEX(Invitati!$F:$F,$A67+ROW(Invitati!$A$1))&amp;""</f>
        <v/>
      </c>
      <c r="G67" s="28">
        <f>IF(INDEX(Invitati!$G:$G,$A67+ROW(Invitati!$A$1))="Bambino","Bambino"&amp;IF(INDEX(Invitati!$H:$H,$A67+ROW(Invitati!$A$1))="",""," ("&amp;INDEX(Invitati!$H:$H,$A67+ROW(Invitati!$A$1))&amp;")"),INDEX(Invitati!$G:$G,$A67+ROW(Invitati!$A$1))&amp;"")</f>
        <v/>
      </c>
      <c r="H67" s="28">
        <f>INDEX(Invitati!$I:$I,$A67+ROW(Invitati!$A$1))&amp;""</f>
        <v/>
      </c>
      <c r="I67" s="28">
        <f>IF(OR(INDEX(Invitati!$K:$K,$A67+ROW(Invitati!$A$1))="Sì",AND(INDEX(Invitati!$B:$B,$A67+ROW(Invitati!$A$1))&lt;&gt;"",COUNTIFS(Invitati!$B$2:$B$501,INDEX(Invitati!$B:$B,$A67+ROW(Invitati!$A$1))&amp;"",Invitati!$K$2:$K$501,"Sì")&gt;0)),"Sì","")</f>
        <v/>
      </c>
      <c r="J67" s="28">
        <f>INDEX(Invitati!$L:$L,$A67+ROW(Invitati!$A$1))&amp;""</f>
        <v/>
      </c>
      <c r="K67" s="28">
        <f>MID(IF(INDEX(Invitati!$M:$M,$A67+ROW(Invitati!$A$1))="","",", "&amp;INDEX(Invitati!$M:$M,$A67+ROW(Invitati!$A$1)))&amp;IF(INDEX(Invitati!$N:$N,$A67+ROW(Invitati!$A$1))="","",", "&amp;INDEX(Invitati!$N:$N,$A67+ROW(Invitati!$A$1)))&amp;IF(OR(INDEX(Invitati!$O:$O,$A67+ROW(Invitati!$A$1))="",INDEX(Invitati!$O:$O,$A67+ROW(Invitati!$A$1))=Elenchi!$D$2),"",", "&amp;INDEX(Invitati!$O:$O,$A67+ROW(Invitati!$A$1))),3,200)</f>
        <v/>
      </c>
      <c r="L67" s="28">
        <f>INDEX(Invitati!$P:$P,$A67+ROW(Invitati!$A$1))&amp;""</f>
        <v/>
      </c>
      <c r="M67" s="28">
        <f>INDEX(Invitati!$Q:$Q,$A67+ROW(Invitati!$A$1))&amp;""</f>
        <v/>
      </c>
    </row>
    <row r="68" ht="24" customHeight="1">
      <c r="A68" s="27" t="n">
        <v>65</v>
      </c>
      <c r="B68" s="28">
        <f>INDEX(Invitati!$A:$A,$A68+ROW(Invitati!$A$1))&amp;""</f>
        <v/>
      </c>
      <c r="C68" s="28">
        <f>INDEX(Invitati!$B:$B,$A68+ROW(Invitati!$A$1))&amp;""</f>
        <v/>
      </c>
      <c r="D68" s="28">
        <f>INDEX(Invitati!$C:$C,$A68+ROW(Invitati!$A$1))&amp;""</f>
        <v/>
      </c>
      <c r="E68" s="28">
        <f>INDEX(Invitati!$E:$E,$A68+ROW(Invitati!$A$1))&amp;""</f>
        <v/>
      </c>
      <c r="F68" s="28">
        <f>INDEX(Invitati!$F:$F,$A68+ROW(Invitati!$A$1))&amp;""</f>
        <v/>
      </c>
      <c r="G68" s="28">
        <f>IF(INDEX(Invitati!$G:$G,$A68+ROW(Invitati!$A$1))="Bambino","Bambino"&amp;IF(INDEX(Invitati!$H:$H,$A68+ROW(Invitati!$A$1))="",""," ("&amp;INDEX(Invitati!$H:$H,$A68+ROW(Invitati!$A$1))&amp;")"),INDEX(Invitati!$G:$G,$A68+ROW(Invitati!$A$1))&amp;"")</f>
        <v/>
      </c>
      <c r="H68" s="28">
        <f>INDEX(Invitati!$I:$I,$A68+ROW(Invitati!$A$1))&amp;""</f>
        <v/>
      </c>
      <c r="I68" s="28">
        <f>IF(OR(INDEX(Invitati!$K:$K,$A68+ROW(Invitati!$A$1))="Sì",AND(INDEX(Invitati!$B:$B,$A68+ROW(Invitati!$A$1))&lt;&gt;"",COUNTIFS(Invitati!$B$2:$B$501,INDEX(Invitati!$B:$B,$A68+ROW(Invitati!$A$1))&amp;"",Invitati!$K$2:$K$501,"Sì")&gt;0)),"Sì","")</f>
        <v/>
      </c>
      <c r="J68" s="28">
        <f>INDEX(Invitati!$L:$L,$A68+ROW(Invitati!$A$1))&amp;""</f>
        <v/>
      </c>
      <c r="K68" s="28">
        <f>MID(IF(INDEX(Invitati!$M:$M,$A68+ROW(Invitati!$A$1))="","",", "&amp;INDEX(Invitati!$M:$M,$A68+ROW(Invitati!$A$1)))&amp;IF(INDEX(Invitati!$N:$N,$A68+ROW(Invitati!$A$1))="","",", "&amp;INDEX(Invitati!$N:$N,$A68+ROW(Invitati!$A$1)))&amp;IF(OR(INDEX(Invitati!$O:$O,$A68+ROW(Invitati!$A$1))="",INDEX(Invitati!$O:$O,$A68+ROW(Invitati!$A$1))=Elenchi!$D$2),"",", "&amp;INDEX(Invitati!$O:$O,$A68+ROW(Invitati!$A$1))),3,200)</f>
        <v/>
      </c>
      <c r="L68" s="28">
        <f>INDEX(Invitati!$P:$P,$A68+ROW(Invitati!$A$1))&amp;""</f>
        <v/>
      </c>
      <c r="M68" s="28">
        <f>INDEX(Invitati!$Q:$Q,$A68+ROW(Invitati!$A$1))&amp;""</f>
        <v/>
      </c>
    </row>
    <row r="69" ht="24" customHeight="1">
      <c r="A69" s="27" t="n">
        <v>66</v>
      </c>
      <c r="B69" s="28">
        <f>INDEX(Invitati!$A:$A,$A69+ROW(Invitati!$A$1))&amp;""</f>
        <v/>
      </c>
      <c r="C69" s="28">
        <f>INDEX(Invitati!$B:$B,$A69+ROW(Invitati!$A$1))&amp;""</f>
        <v/>
      </c>
      <c r="D69" s="28">
        <f>INDEX(Invitati!$C:$C,$A69+ROW(Invitati!$A$1))&amp;""</f>
        <v/>
      </c>
      <c r="E69" s="28">
        <f>INDEX(Invitati!$E:$E,$A69+ROW(Invitati!$A$1))&amp;""</f>
        <v/>
      </c>
      <c r="F69" s="28">
        <f>INDEX(Invitati!$F:$F,$A69+ROW(Invitati!$A$1))&amp;""</f>
        <v/>
      </c>
      <c r="G69" s="28">
        <f>IF(INDEX(Invitati!$G:$G,$A69+ROW(Invitati!$A$1))="Bambino","Bambino"&amp;IF(INDEX(Invitati!$H:$H,$A69+ROW(Invitati!$A$1))="",""," ("&amp;INDEX(Invitati!$H:$H,$A69+ROW(Invitati!$A$1))&amp;")"),INDEX(Invitati!$G:$G,$A69+ROW(Invitati!$A$1))&amp;"")</f>
        <v/>
      </c>
      <c r="H69" s="28">
        <f>INDEX(Invitati!$I:$I,$A69+ROW(Invitati!$A$1))&amp;""</f>
        <v/>
      </c>
      <c r="I69" s="28">
        <f>IF(OR(INDEX(Invitati!$K:$K,$A69+ROW(Invitati!$A$1))="Sì",AND(INDEX(Invitati!$B:$B,$A69+ROW(Invitati!$A$1))&lt;&gt;"",COUNTIFS(Invitati!$B$2:$B$501,INDEX(Invitati!$B:$B,$A69+ROW(Invitati!$A$1))&amp;"",Invitati!$K$2:$K$501,"Sì")&gt;0)),"Sì","")</f>
        <v/>
      </c>
      <c r="J69" s="28">
        <f>INDEX(Invitati!$L:$L,$A69+ROW(Invitati!$A$1))&amp;""</f>
        <v/>
      </c>
      <c r="K69" s="28">
        <f>MID(IF(INDEX(Invitati!$M:$M,$A69+ROW(Invitati!$A$1))="","",", "&amp;INDEX(Invitati!$M:$M,$A69+ROW(Invitati!$A$1)))&amp;IF(INDEX(Invitati!$N:$N,$A69+ROW(Invitati!$A$1))="","",", "&amp;INDEX(Invitati!$N:$N,$A69+ROW(Invitati!$A$1)))&amp;IF(OR(INDEX(Invitati!$O:$O,$A69+ROW(Invitati!$A$1))="",INDEX(Invitati!$O:$O,$A69+ROW(Invitati!$A$1))=Elenchi!$D$2),"",", "&amp;INDEX(Invitati!$O:$O,$A69+ROW(Invitati!$A$1))),3,200)</f>
        <v/>
      </c>
      <c r="L69" s="28">
        <f>INDEX(Invitati!$P:$P,$A69+ROW(Invitati!$A$1))&amp;""</f>
        <v/>
      </c>
      <c r="M69" s="28">
        <f>INDEX(Invitati!$Q:$Q,$A69+ROW(Invitati!$A$1))&amp;""</f>
        <v/>
      </c>
    </row>
    <row r="70" ht="24" customHeight="1">
      <c r="A70" s="27" t="n">
        <v>67</v>
      </c>
      <c r="B70" s="28">
        <f>INDEX(Invitati!$A:$A,$A70+ROW(Invitati!$A$1))&amp;""</f>
        <v/>
      </c>
      <c r="C70" s="28">
        <f>INDEX(Invitati!$B:$B,$A70+ROW(Invitati!$A$1))&amp;""</f>
        <v/>
      </c>
      <c r="D70" s="28">
        <f>INDEX(Invitati!$C:$C,$A70+ROW(Invitati!$A$1))&amp;""</f>
        <v/>
      </c>
      <c r="E70" s="28">
        <f>INDEX(Invitati!$E:$E,$A70+ROW(Invitati!$A$1))&amp;""</f>
        <v/>
      </c>
      <c r="F70" s="28">
        <f>INDEX(Invitati!$F:$F,$A70+ROW(Invitati!$A$1))&amp;""</f>
        <v/>
      </c>
      <c r="G70" s="28">
        <f>IF(INDEX(Invitati!$G:$G,$A70+ROW(Invitati!$A$1))="Bambino","Bambino"&amp;IF(INDEX(Invitati!$H:$H,$A70+ROW(Invitati!$A$1))="",""," ("&amp;INDEX(Invitati!$H:$H,$A70+ROW(Invitati!$A$1))&amp;")"),INDEX(Invitati!$G:$G,$A70+ROW(Invitati!$A$1))&amp;"")</f>
        <v/>
      </c>
      <c r="H70" s="28">
        <f>INDEX(Invitati!$I:$I,$A70+ROW(Invitati!$A$1))&amp;""</f>
        <v/>
      </c>
      <c r="I70" s="28">
        <f>IF(OR(INDEX(Invitati!$K:$K,$A70+ROW(Invitati!$A$1))="Sì",AND(INDEX(Invitati!$B:$B,$A70+ROW(Invitati!$A$1))&lt;&gt;"",COUNTIFS(Invitati!$B$2:$B$501,INDEX(Invitati!$B:$B,$A70+ROW(Invitati!$A$1))&amp;"",Invitati!$K$2:$K$501,"Sì")&gt;0)),"Sì","")</f>
        <v/>
      </c>
      <c r="J70" s="28">
        <f>INDEX(Invitati!$L:$L,$A70+ROW(Invitati!$A$1))&amp;""</f>
        <v/>
      </c>
      <c r="K70" s="28">
        <f>MID(IF(INDEX(Invitati!$M:$M,$A70+ROW(Invitati!$A$1))="","",", "&amp;INDEX(Invitati!$M:$M,$A70+ROW(Invitati!$A$1)))&amp;IF(INDEX(Invitati!$N:$N,$A70+ROW(Invitati!$A$1))="","",", "&amp;INDEX(Invitati!$N:$N,$A70+ROW(Invitati!$A$1)))&amp;IF(OR(INDEX(Invitati!$O:$O,$A70+ROW(Invitati!$A$1))="",INDEX(Invitati!$O:$O,$A70+ROW(Invitati!$A$1))=Elenchi!$D$2),"",", "&amp;INDEX(Invitati!$O:$O,$A70+ROW(Invitati!$A$1))),3,200)</f>
        <v/>
      </c>
      <c r="L70" s="28">
        <f>INDEX(Invitati!$P:$P,$A70+ROW(Invitati!$A$1))&amp;""</f>
        <v/>
      </c>
      <c r="M70" s="28">
        <f>INDEX(Invitati!$Q:$Q,$A70+ROW(Invitati!$A$1))&amp;""</f>
        <v/>
      </c>
    </row>
    <row r="71" ht="24" customHeight="1">
      <c r="A71" s="27" t="n">
        <v>68</v>
      </c>
      <c r="B71" s="28">
        <f>INDEX(Invitati!$A:$A,$A71+ROW(Invitati!$A$1))&amp;""</f>
        <v/>
      </c>
      <c r="C71" s="28">
        <f>INDEX(Invitati!$B:$B,$A71+ROW(Invitati!$A$1))&amp;""</f>
        <v/>
      </c>
      <c r="D71" s="28">
        <f>INDEX(Invitati!$C:$C,$A71+ROW(Invitati!$A$1))&amp;""</f>
        <v/>
      </c>
      <c r="E71" s="28">
        <f>INDEX(Invitati!$E:$E,$A71+ROW(Invitati!$A$1))&amp;""</f>
        <v/>
      </c>
      <c r="F71" s="28">
        <f>INDEX(Invitati!$F:$F,$A71+ROW(Invitati!$A$1))&amp;""</f>
        <v/>
      </c>
      <c r="G71" s="28">
        <f>IF(INDEX(Invitati!$G:$G,$A71+ROW(Invitati!$A$1))="Bambino","Bambino"&amp;IF(INDEX(Invitati!$H:$H,$A71+ROW(Invitati!$A$1))="",""," ("&amp;INDEX(Invitati!$H:$H,$A71+ROW(Invitati!$A$1))&amp;")"),INDEX(Invitati!$G:$G,$A71+ROW(Invitati!$A$1))&amp;"")</f>
        <v/>
      </c>
      <c r="H71" s="28">
        <f>INDEX(Invitati!$I:$I,$A71+ROW(Invitati!$A$1))&amp;""</f>
        <v/>
      </c>
      <c r="I71" s="28">
        <f>IF(OR(INDEX(Invitati!$K:$K,$A71+ROW(Invitati!$A$1))="Sì",AND(INDEX(Invitati!$B:$B,$A71+ROW(Invitati!$A$1))&lt;&gt;"",COUNTIFS(Invitati!$B$2:$B$501,INDEX(Invitati!$B:$B,$A71+ROW(Invitati!$A$1))&amp;"",Invitati!$K$2:$K$501,"Sì")&gt;0)),"Sì","")</f>
        <v/>
      </c>
      <c r="J71" s="28">
        <f>INDEX(Invitati!$L:$L,$A71+ROW(Invitati!$A$1))&amp;""</f>
        <v/>
      </c>
      <c r="K71" s="28">
        <f>MID(IF(INDEX(Invitati!$M:$M,$A71+ROW(Invitati!$A$1))="","",", "&amp;INDEX(Invitati!$M:$M,$A71+ROW(Invitati!$A$1)))&amp;IF(INDEX(Invitati!$N:$N,$A71+ROW(Invitati!$A$1))="","",", "&amp;INDEX(Invitati!$N:$N,$A71+ROW(Invitati!$A$1)))&amp;IF(OR(INDEX(Invitati!$O:$O,$A71+ROW(Invitati!$A$1))="",INDEX(Invitati!$O:$O,$A71+ROW(Invitati!$A$1))=Elenchi!$D$2),"",", "&amp;INDEX(Invitati!$O:$O,$A71+ROW(Invitati!$A$1))),3,200)</f>
        <v/>
      </c>
      <c r="L71" s="28">
        <f>INDEX(Invitati!$P:$P,$A71+ROW(Invitati!$A$1))&amp;""</f>
        <v/>
      </c>
      <c r="M71" s="28">
        <f>INDEX(Invitati!$Q:$Q,$A71+ROW(Invitati!$A$1))&amp;""</f>
        <v/>
      </c>
    </row>
    <row r="72" ht="24" customHeight="1">
      <c r="A72" s="27" t="n">
        <v>69</v>
      </c>
      <c r="B72" s="28">
        <f>INDEX(Invitati!$A:$A,$A72+ROW(Invitati!$A$1))&amp;""</f>
        <v/>
      </c>
      <c r="C72" s="28">
        <f>INDEX(Invitati!$B:$B,$A72+ROW(Invitati!$A$1))&amp;""</f>
        <v/>
      </c>
      <c r="D72" s="28">
        <f>INDEX(Invitati!$C:$C,$A72+ROW(Invitati!$A$1))&amp;""</f>
        <v/>
      </c>
      <c r="E72" s="28">
        <f>INDEX(Invitati!$E:$E,$A72+ROW(Invitati!$A$1))&amp;""</f>
        <v/>
      </c>
      <c r="F72" s="28">
        <f>INDEX(Invitati!$F:$F,$A72+ROW(Invitati!$A$1))&amp;""</f>
        <v/>
      </c>
      <c r="G72" s="28">
        <f>IF(INDEX(Invitati!$G:$G,$A72+ROW(Invitati!$A$1))="Bambino","Bambino"&amp;IF(INDEX(Invitati!$H:$H,$A72+ROW(Invitati!$A$1))="",""," ("&amp;INDEX(Invitati!$H:$H,$A72+ROW(Invitati!$A$1))&amp;")"),INDEX(Invitati!$G:$G,$A72+ROW(Invitati!$A$1))&amp;"")</f>
        <v/>
      </c>
      <c r="H72" s="28">
        <f>INDEX(Invitati!$I:$I,$A72+ROW(Invitati!$A$1))&amp;""</f>
        <v/>
      </c>
      <c r="I72" s="28">
        <f>IF(OR(INDEX(Invitati!$K:$K,$A72+ROW(Invitati!$A$1))="Sì",AND(INDEX(Invitati!$B:$B,$A72+ROW(Invitati!$A$1))&lt;&gt;"",COUNTIFS(Invitati!$B$2:$B$501,INDEX(Invitati!$B:$B,$A72+ROW(Invitati!$A$1))&amp;"",Invitati!$K$2:$K$501,"Sì")&gt;0)),"Sì","")</f>
        <v/>
      </c>
      <c r="J72" s="28">
        <f>INDEX(Invitati!$L:$L,$A72+ROW(Invitati!$A$1))&amp;""</f>
        <v/>
      </c>
      <c r="K72" s="28">
        <f>MID(IF(INDEX(Invitati!$M:$M,$A72+ROW(Invitati!$A$1))="","",", "&amp;INDEX(Invitati!$M:$M,$A72+ROW(Invitati!$A$1)))&amp;IF(INDEX(Invitati!$N:$N,$A72+ROW(Invitati!$A$1))="","",", "&amp;INDEX(Invitati!$N:$N,$A72+ROW(Invitati!$A$1)))&amp;IF(OR(INDEX(Invitati!$O:$O,$A72+ROW(Invitati!$A$1))="",INDEX(Invitati!$O:$O,$A72+ROW(Invitati!$A$1))=Elenchi!$D$2),"",", "&amp;INDEX(Invitati!$O:$O,$A72+ROW(Invitati!$A$1))),3,200)</f>
        <v/>
      </c>
      <c r="L72" s="28">
        <f>INDEX(Invitati!$P:$P,$A72+ROW(Invitati!$A$1))&amp;""</f>
        <v/>
      </c>
      <c r="M72" s="28">
        <f>INDEX(Invitati!$Q:$Q,$A72+ROW(Invitati!$A$1))&amp;""</f>
        <v/>
      </c>
    </row>
    <row r="73" ht="24" customHeight="1">
      <c r="A73" s="27" t="n">
        <v>70</v>
      </c>
      <c r="B73" s="28">
        <f>INDEX(Invitati!$A:$A,$A73+ROW(Invitati!$A$1))&amp;""</f>
        <v/>
      </c>
      <c r="C73" s="28">
        <f>INDEX(Invitati!$B:$B,$A73+ROW(Invitati!$A$1))&amp;""</f>
        <v/>
      </c>
      <c r="D73" s="28">
        <f>INDEX(Invitati!$C:$C,$A73+ROW(Invitati!$A$1))&amp;""</f>
        <v/>
      </c>
      <c r="E73" s="28">
        <f>INDEX(Invitati!$E:$E,$A73+ROW(Invitati!$A$1))&amp;""</f>
        <v/>
      </c>
      <c r="F73" s="28">
        <f>INDEX(Invitati!$F:$F,$A73+ROW(Invitati!$A$1))&amp;""</f>
        <v/>
      </c>
      <c r="G73" s="28">
        <f>IF(INDEX(Invitati!$G:$G,$A73+ROW(Invitati!$A$1))="Bambino","Bambino"&amp;IF(INDEX(Invitati!$H:$H,$A73+ROW(Invitati!$A$1))="",""," ("&amp;INDEX(Invitati!$H:$H,$A73+ROW(Invitati!$A$1))&amp;")"),INDEX(Invitati!$G:$G,$A73+ROW(Invitati!$A$1))&amp;"")</f>
        <v/>
      </c>
      <c r="H73" s="28">
        <f>INDEX(Invitati!$I:$I,$A73+ROW(Invitati!$A$1))&amp;""</f>
        <v/>
      </c>
      <c r="I73" s="28">
        <f>IF(OR(INDEX(Invitati!$K:$K,$A73+ROW(Invitati!$A$1))="Sì",AND(INDEX(Invitati!$B:$B,$A73+ROW(Invitati!$A$1))&lt;&gt;"",COUNTIFS(Invitati!$B$2:$B$501,INDEX(Invitati!$B:$B,$A73+ROW(Invitati!$A$1))&amp;"",Invitati!$K$2:$K$501,"Sì")&gt;0)),"Sì","")</f>
        <v/>
      </c>
      <c r="J73" s="28">
        <f>INDEX(Invitati!$L:$L,$A73+ROW(Invitati!$A$1))&amp;""</f>
        <v/>
      </c>
      <c r="K73" s="28">
        <f>MID(IF(INDEX(Invitati!$M:$M,$A73+ROW(Invitati!$A$1))="","",", "&amp;INDEX(Invitati!$M:$M,$A73+ROW(Invitati!$A$1)))&amp;IF(INDEX(Invitati!$N:$N,$A73+ROW(Invitati!$A$1))="","",", "&amp;INDEX(Invitati!$N:$N,$A73+ROW(Invitati!$A$1)))&amp;IF(OR(INDEX(Invitati!$O:$O,$A73+ROW(Invitati!$A$1))="",INDEX(Invitati!$O:$O,$A73+ROW(Invitati!$A$1))=Elenchi!$D$2),"",", "&amp;INDEX(Invitati!$O:$O,$A73+ROW(Invitati!$A$1))),3,200)</f>
        <v/>
      </c>
      <c r="L73" s="28">
        <f>INDEX(Invitati!$P:$P,$A73+ROW(Invitati!$A$1))&amp;""</f>
        <v/>
      </c>
      <c r="M73" s="28">
        <f>INDEX(Invitati!$Q:$Q,$A73+ROW(Invitati!$A$1))&amp;""</f>
        <v/>
      </c>
    </row>
    <row r="74" ht="24" customHeight="1">
      <c r="A74" s="27" t="n">
        <v>71</v>
      </c>
      <c r="B74" s="28">
        <f>INDEX(Invitati!$A:$A,$A74+ROW(Invitati!$A$1))&amp;""</f>
        <v/>
      </c>
      <c r="C74" s="28">
        <f>INDEX(Invitati!$B:$B,$A74+ROW(Invitati!$A$1))&amp;""</f>
        <v/>
      </c>
      <c r="D74" s="28">
        <f>INDEX(Invitati!$C:$C,$A74+ROW(Invitati!$A$1))&amp;""</f>
        <v/>
      </c>
      <c r="E74" s="28">
        <f>INDEX(Invitati!$E:$E,$A74+ROW(Invitati!$A$1))&amp;""</f>
        <v/>
      </c>
      <c r="F74" s="28">
        <f>INDEX(Invitati!$F:$F,$A74+ROW(Invitati!$A$1))&amp;""</f>
        <v/>
      </c>
      <c r="G74" s="28">
        <f>IF(INDEX(Invitati!$G:$G,$A74+ROW(Invitati!$A$1))="Bambino","Bambino"&amp;IF(INDEX(Invitati!$H:$H,$A74+ROW(Invitati!$A$1))="",""," ("&amp;INDEX(Invitati!$H:$H,$A74+ROW(Invitati!$A$1))&amp;")"),INDEX(Invitati!$G:$G,$A74+ROW(Invitati!$A$1))&amp;"")</f>
        <v/>
      </c>
      <c r="H74" s="28">
        <f>INDEX(Invitati!$I:$I,$A74+ROW(Invitati!$A$1))&amp;""</f>
        <v/>
      </c>
      <c r="I74" s="28">
        <f>IF(OR(INDEX(Invitati!$K:$K,$A74+ROW(Invitati!$A$1))="Sì",AND(INDEX(Invitati!$B:$B,$A74+ROW(Invitati!$A$1))&lt;&gt;"",COUNTIFS(Invitati!$B$2:$B$501,INDEX(Invitati!$B:$B,$A74+ROW(Invitati!$A$1))&amp;"",Invitati!$K$2:$K$501,"Sì")&gt;0)),"Sì","")</f>
        <v/>
      </c>
      <c r="J74" s="28">
        <f>INDEX(Invitati!$L:$L,$A74+ROW(Invitati!$A$1))&amp;""</f>
        <v/>
      </c>
      <c r="K74" s="28">
        <f>MID(IF(INDEX(Invitati!$M:$M,$A74+ROW(Invitati!$A$1))="","",", "&amp;INDEX(Invitati!$M:$M,$A74+ROW(Invitati!$A$1)))&amp;IF(INDEX(Invitati!$N:$N,$A74+ROW(Invitati!$A$1))="","",", "&amp;INDEX(Invitati!$N:$N,$A74+ROW(Invitati!$A$1)))&amp;IF(OR(INDEX(Invitati!$O:$O,$A74+ROW(Invitati!$A$1))="",INDEX(Invitati!$O:$O,$A74+ROW(Invitati!$A$1))=Elenchi!$D$2),"",", "&amp;INDEX(Invitati!$O:$O,$A74+ROW(Invitati!$A$1))),3,200)</f>
        <v/>
      </c>
      <c r="L74" s="28">
        <f>INDEX(Invitati!$P:$P,$A74+ROW(Invitati!$A$1))&amp;""</f>
        <v/>
      </c>
      <c r="M74" s="28">
        <f>INDEX(Invitati!$Q:$Q,$A74+ROW(Invitati!$A$1))&amp;""</f>
        <v/>
      </c>
    </row>
    <row r="75" ht="24" customHeight="1">
      <c r="A75" s="27" t="n">
        <v>72</v>
      </c>
      <c r="B75" s="28">
        <f>INDEX(Invitati!$A:$A,$A75+ROW(Invitati!$A$1))&amp;""</f>
        <v/>
      </c>
      <c r="C75" s="28">
        <f>INDEX(Invitati!$B:$B,$A75+ROW(Invitati!$A$1))&amp;""</f>
        <v/>
      </c>
      <c r="D75" s="28">
        <f>INDEX(Invitati!$C:$C,$A75+ROW(Invitati!$A$1))&amp;""</f>
        <v/>
      </c>
      <c r="E75" s="28">
        <f>INDEX(Invitati!$E:$E,$A75+ROW(Invitati!$A$1))&amp;""</f>
        <v/>
      </c>
      <c r="F75" s="28">
        <f>INDEX(Invitati!$F:$F,$A75+ROW(Invitati!$A$1))&amp;""</f>
        <v/>
      </c>
      <c r="G75" s="28">
        <f>IF(INDEX(Invitati!$G:$G,$A75+ROW(Invitati!$A$1))="Bambino","Bambino"&amp;IF(INDEX(Invitati!$H:$H,$A75+ROW(Invitati!$A$1))="",""," ("&amp;INDEX(Invitati!$H:$H,$A75+ROW(Invitati!$A$1))&amp;")"),INDEX(Invitati!$G:$G,$A75+ROW(Invitati!$A$1))&amp;"")</f>
        <v/>
      </c>
      <c r="H75" s="28">
        <f>INDEX(Invitati!$I:$I,$A75+ROW(Invitati!$A$1))&amp;""</f>
        <v/>
      </c>
      <c r="I75" s="28">
        <f>IF(OR(INDEX(Invitati!$K:$K,$A75+ROW(Invitati!$A$1))="Sì",AND(INDEX(Invitati!$B:$B,$A75+ROW(Invitati!$A$1))&lt;&gt;"",COUNTIFS(Invitati!$B$2:$B$501,INDEX(Invitati!$B:$B,$A75+ROW(Invitati!$A$1))&amp;"",Invitati!$K$2:$K$501,"Sì")&gt;0)),"Sì","")</f>
        <v/>
      </c>
      <c r="J75" s="28">
        <f>INDEX(Invitati!$L:$L,$A75+ROW(Invitati!$A$1))&amp;""</f>
        <v/>
      </c>
      <c r="K75" s="28">
        <f>MID(IF(INDEX(Invitati!$M:$M,$A75+ROW(Invitati!$A$1))="","",", "&amp;INDEX(Invitati!$M:$M,$A75+ROW(Invitati!$A$1)))&amp;IF(INDEX(Invitati!$N:$N,$A75+ROW(Invitati!$A$1))="","",", "&amp;INDEX(Invitati!$N:$N,$A75+ROW(Invitati!$A$1)))&amp;IF(OR(INDEX(Invitati!$O:$O,$A75+ROW(Invitati!$A$1))="",INDEX(Invitati!$O:$O,$A75+ROW(Invitati!$A$1))=Elenchi!$D$2),"",", "&amp;INDEX(Invitati!$O:$O,$A75+ROW(Invitati!$A$1))),3,200)</f>
        <v/>
      </c>
      <c r="L75" s="28">
        <f>INDEX(Invitati!$P:$P,$A75+ROW(Invitati!$A$1))&amp;""</f>
        <v/>
      </c>
      <c r="M75" s="28">
        <f>INDEX(Invitati!$Q:$Q,$A75+ROW(Invitati!$A$1))&amp;""</f>
        <v/>
      </c>
    </row>
    <row r="76" ht="24" customHeight="1">
      <c r="A76" s="27" t="n">
        <v>73</v>
      </c>
      <c r="B76" s="28">
        <f>INDEX(Invitati!$A:$A,$A76+ROW(Invitati!$A$1))&amp;""</f>
        <v/>
      </c>
      <c r="C76" s="28">
        <f>INDEX(Invitati!$B:$B,$A76+ROW(Invitati!$A$1))&amp;""</f>
        <v/>
      </c>
      <c r="D76" s="28">
        <f>INDEX(Invitati!$C:$C,$A76+ROW(Invitati!$A$1))&amp;""</f>
        <v/>
      </c>
      <c r="E76" s="28">
        <f>INDEX(Invitati!$E:$E,$A76+ROW(Invitati!$A$1))&amp;""</f>
        <v/>
      </c>
      <c r="F76" s="28">
        <f>INDEX(Invitati!$F:$F,$A76+ROW(Invitati!$A$1))&amp;""</f>
        <v/>
      </c>
      <c r="G76" s="28">
        <f>IF(INDEX(Invitati!$G:$G,$A76+ROW(Invitati!$A$1))="Bambino","Bambino"&amp;IF(INDEX(Invitati!$H:$H,$A76+ROW(Invitati!$A$1))="",""," ("&amp;INDEX(Invitati!$H:$H,$A76+ROW(Invitati!$A$1))&amp;")"),INDEX(Invitati!$G:$G,$A76+ROW(Invitati!$A$1))&amp;"")</f>
        <v/>
      </c>
      <c r="H76" s="28">
        <f>INDEX(Invitati!$I:$I,$A76+ROW(Invitati!$A$1))&amp;""</f>
        <v/>
      </c>
      <c r="I76" s="28">
        <f>IF(OR(INDEX(Invitati!$K:$K,$A76+ROW(Invitati!$A$1))="Sì",AND(INDEX(Invitati!$B:$B,$A76+ROW(Invitati!$A$1))&lt;&gt;"",COUNTIFS(Invitati!$B$2:$B$501,INDEX(Invitati!$B:$B,$A76+ROW(Invitati!$A$1))&amp;"",Invitati!$K$2:$K$501,"Sì")&gt;0)),"Sì","")</f>
        <v/>
      </c>
      <c r="J76" s="28">
        <f>INDEX(Invitati!$L:$L,$A76+ROW(Invitati!$A$1))&amp;""</f>
        <v/>
      </c>
      <c r="K76" s="28">
        <f>MID(IF(INDEX(Invitati!$M:$M,$A76+ROW(Invitati!$A$1))="","",", "&amp;INDEX(Invitati!$M:$M,$A76+ROW(Invitati!$A$1)))&amp;IF(INDEX(Invitati!$N:$N,$A76+ROW(Invitati!$A$1))="","",", "&amp;INDEX(Invitati!$N:$N,$A76+ROW(Invitati!$A$1)))&amp;IF(OR(INDEX(Invitati!$O:$O,$A76+ROW(Invitati!$A$1))="",INDEX(Invitati!$O:$O,$A76+ROW(Invitati!$A$1))=Elenchi!$D$2),"",", "&amp;INDEX(Invitati!$O:$O,$A76+ROW(Invitati!$A$1))),3,200)</f>
        <v/>
      </c>
      <c r="L76" s="28">
        <f>INDEX(Invitati!$P:$P,$A76+ROW(Invitati!$A$1))&amp;""</f>
        <v/>
      </c>
      <c r="M76" s="28">
        <f>INDEX(Invitati!$Q:$Q,$A76+ROW(Invitati!$A$1))&amp;""</f>
        <v/>
      </c>
    </row>
    <row r="77" ht="24" customHeight="1">
      <c r="A77" s="27" t="n">
        <v>74</v>
      </c>
      <c r="B77" s="28">
        <f>INDEX(Invitati!$A:$A,$A77+ROW(Invitati!$A$1))&amp;""</f>
        <v/>
      </c>
      <c r="C77" s="28">
        <f>INDEX(Invitati!$B:$B,$A77+ROW(Invitati!$A$1))&amp;""</f>
        <v/>
      </c>
      <c r="D77" s="28">
        <f>INDEX(Invitati!$C:$C,$A77+ROW(Invitati!$A$1))&amp;""</f>
        <v/>
      </c>
      <c r="E77" s="28">
        <f>INDEX(Invitati!$E:$E,$A77+ROW(Invitati!$A$1))&amp;""</f>
        <v/>
      </c>
      <c r="F77" s="28">
        <f>INDEX(Invitati!$F:$F,$A77+ROW(Invitati!$A$1))&amp;""</f>
        <v/>
      </c>
      <c r="G77" s="28">
        <f>IF(INDEX(Invitati!$G:$G,$A77+ROW(Invitati!$A$1))="Bambino","Bambino"&amp;IF(INDEX(Invitati!$H:$H,$A77+ROW(Invitati!$A$1))="",""," ("&amp;INDEX(Invitati!$H:$H,$A77+ROW(Invitati!$A$1))&amp;")"),INDEX(Invitati!$G:$G,$A77+ROW(Invitati!$A$1))&amp;"")</f>
        <v/>
      </c>
      <c r="H77" s="28">
        <f>INDEX(Invitati!$I:$I,$A77+ROW(Invitati!$A$1))&amp;""</f>
        <v/>
      </c>
      <c r="I77" s="28">
        <f>IF(OR(INDEX(Invitati!$K:$K,$A77+ROW(Invitati!$A$1))="Sì",AND(INDEX(Invitati!$B:$B,$A77+ROW(Invitati!$A$1))&lt;&gt;"",COUNTIFS(Invitati!$B$2:$B$501,INDEX(Invitati!$B:$B,$A77+ROW(Invitati!$A$1))&amp;"",Invitati!$K$2:$K$501,"Sì")&gt;0)),"Sì","")</f>
        <v/>
      </c>
      <c r="J77" s="28">
        <f>INDEX(Invitati!$L:$L,$A77+ROW(Invitati!$A$1))&amp;""</f>
        <v/>
      </c>
      <c r="K77" s="28">
        <f>MID(IF(INDEX(Invitati!$M:$M,$A77+ROW(Invitati!$A$1))="","",", "&amp;INDEX(Invitati!$M:$M,$A77+ROW(Invitati!$A$1)))&amp;IF(INDEX(Invitati!$N:$N,$A77+ROW(Invitati!$A$1))="","",", "&amp;INDEX(Invitati!$N:$N,$A77+ROW(Invitati!$A$1)))&amp;IF(OR(INDEX(Invitati!$O:$O,$A77+ROW(Invitati!$A$1))="",INDEX(Invitati!$O:$O,$A77+ROW(Invitati!$A$1))=Elenchi!$D$2),"",", "&amp;INDEX(Invitati!$O:$O,$A77+ROW(Invitati!$A$1))),3,200)</f>
        <v/>
      </c>
      <c r="L77" s="28">
        <f>INDEX(Invitati!$P:$P,$A77+ROW(Invitati!$A$1))&amp;""</f>
        <v/>
      </c>
      <c r="M77" s="28">
        <f>INDEX(Invitati!$Q:$Q,$A77+ROW(Invitati!$A$1))&amp;""</f>
        <v/>
      </c>
    </row>
    <row r="78" ht="24" customHeight="1">
      <c r="A78" s="27" t="n">
        <v>75</v>
      </c>
      <c r="B78" s="28">
        <f>INDEX(Invitati!$A:$A,$A78+ROW(Invitati!$A$1))&amp;""</f>
        <v/>
      </c>
      <c r="C78" s="28">
        <f>INDEX(Invitati!$B:$B,$A78+ROW(Invitati!$A$1))&amp;""</f>
        <v/>
      </c>
      <c r="D78" s="28">
        <f>INDEX(Invitati!$C:$C,$A78+ROW(Invitati!$A$1))&amp;""</f>
        <v/>
      </c>
      <c r="E78" s="28">
        <f>INDEX(Invitati!$E:$E,$A78+ROW(Invitati!$A$1))&amp;""</f>
        <v/>
      </c>
      <c r="F78" s="28">
        <f>INDEX(Invitati!$F:$F,$A78+ROW(Invitati!$A$1))&amp;""</f>
        <v/>
      </c>
      <c r="G78" s="28">
        <f>IF(INDEX(Invitati!$G:$G,$A78+ROW(Invitati!$A$1))="Bambino","Bambino"&amp;IF(INDEX(Invitati!$H:$H,$A78+ROW(Invitati!$A$1))="",""," ("&amp;INDEX(Invitati!$H:$H,$A78+ROW(Invitati!$A$1))&amp;")"),INDEX(Invitati!$G:$G,$A78+ROW(Invitati!$A$1))&amp;"")</f>
        <v/>
      </c>
      <c r="H78" s="28">
        <f>INDEX(Invitati!$I:$I,$A78+ROW(Invitati!$A$1))&amp;""</f>
        <v/>
      </c>
      <c r="I78" s="28">
        <f>IF(OR(INDEX(Invitati!$K:$K,$A78+ROW(Invitati!$A$1))="Sì",AND(INDEX(Invitati!$B:$B,$A78+ROW(Invitati!$A$1))&lt;&gt;"",COUNTIFS(Invitati!$B$2:$B$501,INDEX(Invitati!$B:$B,$A78+ROW(Invitati!$A$1))&amp;"",Invitati!$K$2:$K$501,"Sì")&gt;0)),"Sì","")</f>
        <v/>
      </c>
      <c r="J78" s="28">
        <f>INDEX(Invitati!$L:$L,$A78+ROW(Invitati!$A$1))&amp;""</f>
        <v/>
      </c>
      <c r="K78" s="28">
        <f>MID(IF(INDEX(Invitati!$M:$M,$A78+ROW(Invitati!$A$1))="","",", "&amp;INDEX(Invitati!$M:$M,$A78+ROW(Invitati!$A$1)))&amp;IF(INDEX(Invitati!$N:$N,$A78+ROW(Invitati!$A$1))="","",", "&amp;INDEX(Invitati!$N:$N,$A78+ROW(Invitati!$A$1)))&amp;IF(OR(INDEX(Invitati!$O:$O,$A78+ROW(Invitati!$A$1))="",INDEX(Invitati!$O:$O,$A78+ROW(Invitati!$A$1))=Elenchi!$D$2),"",", "&amp;INDEX(Invitati!$O:$O,$A78+ROW(Invitati!$A$1))),3,200)</f>
        <v/>
      </c>
      <c r="L78" s="28">
        <f>INDEX(Invitati!$P:$P,$A78+ROW(Invitati!$A$1))&amp;""</f>
        <v/>
      </c>
      <c r="M78" s="28">
        <f>INDEX(Invitati!$Q:$Q,$A78+ROW(Invitati!$A$1))&amp;""</f>
        <v/>
      </c>
    </row>
    <row r="79" ht="24" customHeight="1">
      <c r="A79" s="27" t="n">
        <v>76</v>
      </c>
      <c r="B79" s="28">
        <f>INDEX(Invitati!$A:$A,$A79+ROW(Invitati!$A$1))&amp;""</f>
        <v/>
      </c>
      <c r="C79" s="28">
        <f>INDEX(Invitati!$B:$B,$A79+ROW(Invitati!$A$1))&amp;""</f>
        <v/>
      </c>
      <c r="D79" s="28">
        <f>INDEX(Invitati!$C:$C,$A79+ROW(Invitati!$A$1))&amp;""</f>
        <v/>
      </c>
      <c r="E79" s="28">
        <f>INDEX(Invitati!$E:$E,$A79+ROW(Invitati!$A$1))&amp;""</f>
        <v/>
      </c>
      <c r="F79" s="28">
        <f>INDEX(Invitati!$F:$F,$A79+ROW(Invitati!$A$1))&amp;""</f>
        <v/>
      </c>
      <c r="G79" s="28">
        <f>IF(INDEX(Invitati!$G:$G,$A79+ROW(Invitati!$A$1))="Bambino","Bambino"&amp;IF(INDEX(Invitati!$H:$H,$A79+ROW(Invitati!$A$1))="",""," ("&amp;INDEX(Invitati!$H:$H,$A79+ROW(Invitati!$A$1))&amp;")"),INDEX(Invitati!$G:$G,$A79+ROW(Invitati!$A$1))&amp;"")</f>
        <v/>
      </c>
      <c r="H79" s="28">
        <f>INDEX(Invitati!$I:$I,$A79+ROW(Invitati!$A$1))&amp;""</f>
        <v/>
      </c>
      <c r="I79" s="28">
        <f>IF(OR(INDEX(Invitati!$K:$K,$A79+ROW(Invitati!$A$1))="Sì",AND(INDEX(Invitati!$B:$B,$A79+ROW(Invitati!$A$1))&lt;&gt;"",COUNTIFS(Invitati!$B$2:$B$501,INDEX(Invitati!$B:$B,$A79+ROW(Invitati!$A$1))&amp;"",Invitati!$K$2:$K$501,"Sì")&gt;0)),"Sì","")</f>
        <v/>
      </c>
      <c r="J79" s="28">
        <f>INDEX(Invitati!$L:$L,$A79+ROW(Invitati!$A$1))&amp;""</f>
        <v/>
      </c>
      <c r="K79" s="28">
        <f>MID(IF(INDEX(Invitati!$M:$M,$A79+ROW(Invitati!$A$1))="","",", "&amp;INDEX(Invitati!$M:$M,$A79+ROW(Invitati!$A$1)))&amp;IF(INDEX(Invitati!$N:$N,$A79+ROW(Invitati!$A$1))="","",", "&amp;INDEX(Invitati!$N:$N,$A79+ROW(Invitati!$A$1)))&amp;IF(OR(INDEX(Invitati!$O:$O,$A79+ROW(Invitati!$A$1))="",INDEX(Invitati!$O:$O,$A79+ROW(Invitati!$A$1))=Elenchi!$D$2),"",", "&amp;INDEX(Invitati!$O:$O,$A79+ROW(Invitati!$A$1))),3,200)</f>
        <v/>
      </c>
      <c r="L79" s="28">
        <f>INDEX(Invitati!$P:$P,$A79+ROW(Invitati!$A$1))&amp;""</f>
        <v/>
      </c>
      <c r="M79" s="28">
        <f>INDEX(Invitati!$Q:$Q,$A79+ROW(Invitati!$A$1))&amp;""</f>
        <v/>
      </c>
    </row>
    <row r="80" ht="24" customHeight="1">
      <c r="A80" s="27" t="n">
        <v>77</v>
      </c>
      <c r="B80" s="28">
        <f>INDEX(Invitati!$A:$A,$A80+ROW(Invitati!$A$1))&amp;""</f>
        <v/>
      </c>
      <c r="C80" s="28">
        <f>INDEX(Invitati!$B:$B,$A80+ROW(Invitati!$A$1))&amp;""</f>
        <v/>
      </c>
      <c r="D80" s="28">
        <f>INDEX(Invitati!$C:$C,$A80+ROW(Invitati!$A$1))&amp;""</f>
        <v/>
      </c>
      <c r="E80" s="28">
        <f>INDEX(Invitati!$E:$E,$A80+ROW(Invitati!$A$1))&amp;""</f>
        <v/>
      </c>
      <c r="F80" s="28">
        <f>INDEX(Invitati!$F:$F,$A80+ROW(Invitati!$A$1))&amp;""</f>
        <v/>
      </c>
      <c r="G80" s="28">
        <f>IF(INDEX(Invitati!$G:$G,$A80+ROW(Invitati!$A$1))="Bambino","Bambino"&amp;IF(INDEX(Invitati!$H:$H,$A80+ROW(Invitati!$A$1))="",""," ("&amp;INDEX(Invitati!$H:$H,$A80+ROW(Invitati!$A$1))&amp;")"),INDEX(Invitati!$G:$G,$A80+ROW(Invitati!$A$1))&amp;"")</f>
        <v/>
      </c>
      <c r="H80" s="28">
        <f>INDEX(Invitati!$I:$I,$A80+ROW(Invitati!$A$1))&amp;""</f>
        <v/>
      </c>
      <c r="I80" s="28">
        <f>IF(OR(INDEX(Invitati!$K:$K,$A80+ROW(Invitati!$A$1))="Sì",AND(INDEX(Invitati!$B:$B,$A80+ROW(Invitati!$A$1))&lt;&gt;"",COUNTIFS(Invitati!$B$2:$B$501,INDEX(Invitati!$B:$B,$A80+ROW(Invitati!$A$1))&amp;"",Invitati!$K$2:$K$501,"Sì")&gt;0)),"Sì","")</f>
        <v/>
      </c>
      <c r="J80" s="28">
        <f>INDEX(Invitati!$L:$L,$A80+ROW(Invitati!$A$1))&amp;""</f>
        <v/>
      </c>
      <c r="K80" s="28">
        <f>MID(IF(INDEX(Invitati!$M:$M,$A80+ROW(Invitati!$A$1))="","",", "&amp;INDEX(Invitati!$M:$M,$A80+ROW(Invitati!$A$1)))&amp;IF(INDEX(Invitati!$N:$N,$A80+ROW(Invitati!$A$1))="","",", "&amp;INDEX(Invitati!$N:$N,$A80+ROW(Invitati!$A$1)))&amp;IF(OR(INDEX(Invitati!$O:$O,$A80+ROW(Invitati!$A$1))="",INDEX(Invitati!$O:$O,$A80+ROW(Invitati!$A$1))=Elenchi!$D$2),"",", "&amp;INDEX(Invitati!$O:$O,$A80+ROW(Invitati!$A$1))),3,200)</f>
        <v/>
      </c>
      <c r="L80" s="28">
        <f>INDEX(Invitati!$P:$P,$A80+ROW(Invitati!$A$1))&amp;""</f>
        <v/>
      </c>
      <c r="M80" s="28">
        <f>INDEX(Invitati!$Q:$Q,$A80+ROW(Invitati!$A$1))&amp;""</f>
        <v/>
      </c>
    </row>
    <row r="81" ht="24" customHeight="1">
      <c r="A81" s="27" t="n">
        <v>78</v>
      </c>
      <c r="B81" s="28">
        <f>INDEX(Invitati!$A:$A,$A81+ROW(Invitati!$A$1))&amp;""</f>
        <v/>
      </c>
      <c r="C81" s="28">
        <f>INDEX(Invitati!$B:$B,$A81+ROW(Invitati!$A$1))&amp;""</f>
        <v/>
      </c>
      <c r="D81" s="28">
        <f>INDEX(Invitati!$C:$C,$A81+ROW(Invitati!$A$1))&amp;""</f>
        <v/>
      </c>
      <c r="E81" s="28">
        <f>INDEX(Invitati!$E:$E,$A81+ROW(Invitati!$A$1))&amp;""</f>
        <v/>
      </c>
      <c r="F81" s="28">
        <f>INDEX(Invitati!$F:$F,$A81+ROW(Invitati!$A$1))&amp;""</f>
        <v/>
      </c>
      <c r="G81" s="28">
        <f>IF(INDEX(Invitati!$G:$G,$A81+ROW(Invitati!$A$1))="Bambino","Bambino"&amp;IF(INDEX(Invitati!$H:$H,$A81+ROW(Invitati!$A$1))="",""," ("&amp;INDEX(Invitati!$H:$H,$A81+ROW(Invitati!$A$1))&amp;")"),INDEX(Invitati!$G:$G,$A81+ROW(Invitati!$A$1))&amp;"")</f>
        <v/>
      </c>
      <c r="H81" s="28">
        <f>INDEX(Invitati!$I:$I,$A81+ROW(Invitati!$A$1))&amp;""</f>
        <v/>
      </c>
      <c r="I81" s="28">
        <f>IF(OR(INDEX(Invitati!$K:$K,$A81+ROW(Invitati!$A$1))="Sì",AND(INDEX(Invitati!$B:$B,$A81+ROW(Invitati!$A$1))&lt;&gt;"",COUNTIFS(Invitati!$B$2:$B$501,INDEX(Invitati!$B:$B,$A81+ROW(Invitati!$A$1))&amp;"",Invitati!$K$2:$K$501,"Sì")&gt;0)),"Sì","")</f>
        <v/>
      </c>
      <c r="J81" s="28">
        <f>INDEX(Invitati!$L:$L,$A81+ROW(Invitati!$A$1))&amp;""</f>
        <v/>
      </c>
      <c r="K81" s="28">
        <f>MID(IF(INDEX(Invitati!$M:$M,$A81+ROW(Invitati!$A$1))="","",", "&amp;INDEX(Invitati!$M:$M,$A81+ROW(Invitati!$A$1)))&amp;IF(INDEX(Invitati!$N:$N,$A81+ROW(Invitati!$A$1))="","",", "&amp;INDEX(Invitati!$N:$N,$A81+ROW(Invitati!$A$1)))&amp;IF(OR(INDEX(Invitati!$O:$O,$A81+ROW(Invitati!$A$1))="",INDEX(Invitati!$O:$O,$A81+ROW(Invitati!$A$1))=Elenchi!$D$2),"",", "&amp;INDEX(Invitati!$O:$O,$A81+ROW(Invitati!$A$1))),3,200)</f>
        <v/>
      </c>
      <c r="L81" s="28">
        <f>INDEX(Invitati!$P:$P,$A81+ROW(Invitati!$A$1))&amp;""</f>
        <v/>
      </c>
      <c r="M81" s="28">
        <f>INDEX(Invitati!$Q:$Q,$A81+ROW(Invitati!$A$1))&amp;""</f>
        <v/>
      </c>
    </row>
    <row r="82" ht="24" customHeight="1">
      <c r="A82" s="27" t="n">
        <v>79</v>
      </c>
      <c r="B82" s="28">
        <f>INDEX(Invitati!$A:$A,$A82+ROW(Invitati!$A$1))&amp;""</f>
        <v/>
      </c>
      <c r="C82" s="28">
        <f>INDEX(Invitati!$B:$B,$A82+ROW(Invitati!$A$1))&amp;""</f>
        <v/>
      </c>
      <c r="D82" s="28">
        <f>INDEX(Invitati!$C:$C,$A82+ROW(Invitati!$A$1))&amp;""</f>
        <v/>
      </c>
      <c r="E82" s="28">
        <f>INDEX(Invitati!$E:$E,$A82+ROW(Invitati!$A$1))&amp;""</f>
        <v/>
      </c>
      <c r="F82" s="28">
        <f>INDEX(Invitati!$F:$F,$A82+ROW(Invitati!$A$1))&amp;""</f>
        <v/>
      </c>
      <c r="G82" s="28">
        <f>IF(INDEX(Invitati!$G:$G,$A82+ROW(Invitati!$A$1))="Bambino","Bambino"&amp;IF(INDEX(Invitati!$H:$H,$A82+ROW(Invitati!$A$1))="",""," ("&amp;INDEX(Invitati!$H:$H,$A82+ROW(Invitati!$A$1))&amp;")"),INDEX(Invitati!$G:$G,$A82+ROW(Invitati!$A$1))&amp;"")</f>
        <v/>
      </c>
      <c r="H82" s="28">
        <f>INDEX(Invitati!$I:$I,$A82+ROW(Invitati!$A$1))&amp;""</f>
        <v/>
      </c>
      <c r="I82" s="28">
        <f>IF(OR(INDEX(Invitati!$K:$K,$A82+ROW(Invitati!$A$1))="Sì",AND(INDEX(Invitati!$B:$B,$A82+ROW(Invitati!$A$1))&lt;&gt;"",COUNTIFS(Invitati!$B$2:$B$501,INDEX(Invitati!$B:$B,$A82+ROW(Invitati!$A$1))&amp;"",Invitati!$K$2:$K$501,"Sì")&gt;0)),"Sì","")</f>
        <v/>
      </c>
      <c r="J82" s="28">
        <f>INDEX(Invitati!$L:$L,$A82+ROW(Invitati!$A$1))&amp;""</f>
        <v/>
      </c>
      <c r="K82" s="28">
        <f>MID(IF(INDEX(Invitati!$M:$M,$A82+ROW(Invitati!$A$1))="","",", "&amp;INDEX(Invitati!$M:$M,$A82+ROW(Invitati!$A$1)))&amp;IF(INDEX(Invitati!$N:$N,$A82+ROW(Invitati!$A$1))="","",", "&amp;INDEX(Invitati!$N:$N,$A82+ROW(Invitati!$A$1)))&amp;IF(OR(INDEX(Invitati!$O:$O,$A82+ROW(Invitati!$A$1))="",INDEX(Invitati!$O:$O,$A82+ROW(Invitati!$A$1))=Elenchi!$D$2),"",", "&amp;INDEX(Invitati!$O:$O,$A82+ROW(Invitati!$A$1))),3,200)</f>
        <v/>
      </c>
      <c r="L82" s="28">
        <f>INDEX(Invitati!$P:$P,$A82+ROW(Invitati!$A$1))&amp;""</f>
        <v/>
      </c>
      <c r="M82" s="28">
        <f>INDEX(Invitati!$Q:$Q,$A82+ROW(Invitati!$A$1))&amp;""</f>
        <v/>
      </c>
    </row>
    <row r="83" ht="24" customHeight="1">
      <c r="A83" s="27" t="n">
        <v>80</v>
      </c>
      <c r="B83" s="28">
        <f>INDEX(Invitati!$A:$A,$A83+ROW(Invitati!$A$1))&amp;""</f>
        <v/>
      </c>
      <c r="C83" s="28">
        <f>INDEX(Invitati!$B:$B,$A83+ROW(Invitati!$A$1))&amp;""</f>
        <v/>
      </c>
      <c r="D83" s="28">
        <f>INDEX(Invitati!$C:$C,$A83+ROW(Invitati!$A$1))&amp;""</f>
        <v/>
      </c>
      <c r="E83" s="28">
        <f>INDEX(Invitati!$E:$E,$A83+ROW(Invitati!$A$1))&amp;""</f>
        <v/>
      </c>
      <c r="F83" s="28">
        <f>INDEX(Invitati!$F:$F,$A83+ROW(Invitati!$A$1))&amp;""</f>
        <v/>
      </c>
      <c r="G83" s="28">
        <f>IF(INDEX(Invitati!$G:$G,$A83+ROW(Invitati!$A$1))="Bambino","Bambino"&amp;IF(INDEX(Invitati!$H:$H,$A83+ROW(Invitati!$A$1))="",""," ("&amp;INDEX(Invitati!$H:$H,$A83+ROW(Invitati!$A$1))&amp;")"),INDEX(Invitati!$G:$G,$A83+ROW(Invitati!$A$1))&amp;"")</f>
        <v/>
      </c>
      <c r="H83" s="28">
        <f>INDEX(Invitati!$I:$I,$A83+ROW(Invitati!$A$1))&amp;""</f>
        <v/>
      </c>
      <c r="I83" s="28">
        <f>IF(OR(INDEX(Invitati!$K:$K,$A83+ROW(Invitati!$A$1))="Sì",AND(INDEX(Invitati!$B:$B,$A83+ROW(Invitati!$A$1))&lt;&gt;"",COUNTIFS(Invitati!$B$2:$B$501,INDEX(Invitati!$B:$B,$A83+ROW(Invitati!$A$1))&amp;"",Invitati!$K$2:$K$501,"Sì")&gt;0)),"Sì","")</f>
        <v/>
      </c>
      <c r="J83" s="28">
        <f>INDEX(Invitati!$L:$L,$A83+ROW(Invitati!$A$1))&amp;""</f>
        <v/>
      </c>
      <c r="K83" s="28">
        <f>MID(IF(INDEX(Invitati!$M:$M,$A83+ROW(Invitati!$A$1))="","",", "&amp;INDEX(Invitati!$M:$M,$A83+ROW(Invitati!$A$1)))&amp;IF(INDEX(Invitati!$N:$N,$A83+ROW(Invitati!$A$1))="","",", "&amp;INDEX(Invitati!$N:$N,$A83+ROW(Invitati!$A$1)))&amp;IF(OR(INDEX(Invitati!$O:$O,$A83+ROW(Invitati!$A$1))="",INDEX(Invitati!$O:$O,$A83+ROW(Invitati!$A$1))=Elenchi!$D$2),"",", "&amp;INDEX(Invitati!$O:$O,$A83+ROW(Invitati!$A$1))),3,200)</f>
        <v/>
      </c>
      <c r="L83" s="28">
        <f>INDEX(Invitati!$P:$P,$A83+ROW(Invitati!$A$1))&amp;""</f>
        <v/>
      </c>
      <c r="M83" s="28">
        <f>INDEX(Invitati!$Q:$Q,$A83+ROW(Invitati!$A$1))&amp;""</f>
        <v/>
      </c>
    </row>
    <row r="84" ht="24" customHeight="1">
      <c r="A84" s="27" t="n">
        <v>81</v>
      </c>
      <c r="B84" s="28">
        <f>INDEX(Invitati!$A:$A,$A84+ROW(Invitati!$A$1))&amp;""</f>
        <v/>
      </c>
      <c r="C84" s="28">
        <f>INDEX(Invitati!$B:$B,$A84+ROW(Invitati!$A$1))&amp;""</f>
        <v/>
      </c>
      <c r="D84" s="28">
        <f>INDEX(Invitati!$C:$C,$A84+ROW(Invitati!$A$1))&amp;""</f>
        <v/>
      </c>
      <c r="E84" s="28">
        <f>INDEX(Invitati!$E:$E,$A84+ROW(Invitati!$A$1))&amp;""</f>
        <v/>
      </c>
      <c r="F84" s="28">
        <f>INDEX(Invitati!$F:$F,$A84+ROW(Invitati!$A$1))&amp;""</f>
        <v/>
      </c>
      <c r="G84" s="28">
        <f>IF(INDEX(Invitati!$G:$G,$A84+ROW(Invitati!$A$1))="Bambino","Bambino"&amp;IF(INDEX(Invitati!$H:$H,$A84+ROW(Invitati!$A$1))="",""," ("&amp;INDEX(Invitati!$H:$H,$A84+ROW(Invitati!$A$1))&amp;")"),INDEX(Invitati!$G:$G,$A84+ROW(Invitati!$A$1))&amp;"")</f>
        <v/>
      </c>
      <c r="H84" s="28">
        <f>INDEX(Invitati!$I:$I,$A84+ROW(Invitati!$A$1))&amp;""</f>
        <v/>
      </c>
      <c r="I84" s="28">
        <f>IF(OR(INDEX(Invitati!$K:$K,$A84+ROW(Invitati!$A$1))="Sì",AND(INDEX(Invitati!$B:$B,$A84+ROW(Invitati!$A$1))&lt;&gt;"",COUNTIFS(Invitati!$B$2:$B$501,INDEX(Invitati!$B:$B,$A84+ROW(Invitati!$A$1))&amp;"",Invitati!$K$2:$K$501,"Sì")&gt;0)),"Sì","")</f>
        <v/>
      </c>
      <c r="J84" s="28">
        <f>INDEX(Invitati!$L:$L,$A84+ROW(Invitati!$A$1))&amp;""</f>
        <v/>
      </c>
      <c r="K84" s="28">
        <f>MID(IF(INDEX(Invitati!$M:$M,$A84+ROW(Invitati!$A$1))="","",", "&amp;INDEX(Invitati!$M:$M,$A84+ROW(Invitati!$A$1)))&amp;IF(INDEX(Invitati!$N:$N,$A84+ROW(Invitati!$A$1))="","",", "&amp;INDEX(Invitati!$N:$N,$A84+ROW(Invitati!$A$1)))&amp;IF(OR(INDEX(Invitati!$O:$O,$A84+ROW(Invitati!$A$1))="",INDEX(Invitati!$O:$O,$A84+ROW(Invitati!$A$1))=Elenchi!$D$2),"",", "&amp;INDEX(Invitati!$O:$O,$A84+ROW(Invitati!$A$1))),3,200)</f>
        <v/>
      </c>
      <c r="L84" s="28">
        <f>INDEX(Invitati!$P:$P,$A84+ROW(Invitati!$A$1))&amp;""</f>
        <v/>
      </c>
      <c r="M84" s="28">
        <f>INDEX(Invitati!$Q:$Q,$A84+ROW(Invitati!$A$1))&amp;""</f>
        <v/>
      </c>
    </row>
    <row r="85" ht="24" customHeight="1">
      <c r="A85" s="27" t="n">
        <v>82</v>
      </c>
      <c r="B85" s="28">
        <f>INDEX(Invitati!$A:$A,$A85+ROW(Invitati!$A$1))&amp;""</f>
        <v/>
      </c>
      <c r="C85" s="28">
        <f>INDEX(Invitati!$B:$B,$A85+ROW(Invitati!$A$1))&amp;""</f>
        <v/>
      </c>
      <c r="D85" s="28">
        <f>INDEX(Invitati!$C:$C,$A85+ROW(Invitati!$A$1))&amp;""</f>
        <v/>
      </c>
      <c r="E85" s="28">
        <f>INDEX(Invitati!$E:$E,$A85+ROW(Invitati!$A$1))&amp;""</f>
        <v/>
      </c>
      <c r="F85" s="28">
        <f>INDEX(Invitati!$F:$F,$A85+ROW(Invitati!$A$1))&amp;""</f>
        <v/>
      </c>
      <c r="G85" s="28">
        <f>IF(INDEX(Invitati!$G:$G,$A85+ROW(Invitati!$A$1))="Bambino","Bambino"&amp;IF(INDEX(Invitati!$H:$H,$A85+ROW(Invitati!$A$1))="",""," ("&amp;INDEX(Invitati!$H:$H,$A85+ROW(Invitati!$A$1))&amp;")"),INDEX(Invitati!$G:$G,$A85+ROW(Invitati!$A$1))&amp;"")</f>
        <v/>
      </c>
      <c r="H85" s="28">
        <f>INDEX(Invitati!$I:$I,$A85+ROW(Invitati!$A$1))&amp;""</f>
        <v/>
      </c>
      <c r="I85" s="28">
        <f>IF(OR(INDEX(Invitati!$K:$K,$A85+ROW(Invitati!$A$1))="Sì",AND(INDEX(Invitati!$B:$B,$A85+ROW(Invitati!$A$1))&lt;&gt;"",COUNTIFS(Invitati!$B$2:$B$501,INDEX(Invitati!$B:$B,$A85+ROW(Invitati!$A$1))&amp;"",Invitati!$K$2:$K$501,"Sì")&gt;0)),"Sì","")</f>
        <v/>
      </c>
      <c r="J85" s="28">
        <f>INDEX(Invitati!$L:$L,$A85+ROW(Invitati!$A$1))&amp;""</f>
        <v/>
      </c>
      <c r="K85" s="28">
        <f>MID(IF(INDEX(Invitati!$M:$M,$A85+ROW(Invitati!$A$1))="","",", "&amp;INDEX(Invitati!$M:$M,$A85+ROW(Invitati!$A$1)))&amp;IF(INDEX(Invitati!$N:$N,$A85+ROW(Invitati!$A$1))="","",", "&amp;INDEX(Invitati!$N:$N,$A85+ROW(Invitati!$A$1)))&amp;IF(OR(INDEX(Invitati!$O:$O,$A85+ROW(Invitati!$A$1))="",INDEX(Invitati!$O:$O,$A85+ROW(Invitati!$A$1))=Elenchi!$D$2),"",", "&amp;INDEX(Invitati!$O:$O,$A85+ROW(Invitati!$A$1))),3,200)</f>
        <v/>
      </c>
      <c r="L85" s="28">
        <f>INDEX(Invitati!$P:$P,$A85+ROW(Invitati!$A$1))&amp;""</f>
        <v/>
      </c>
      <c r="M85" s="28">
        <f>INDEX(Invitati!$Q:$Q,$A85+ROW(Invitati!$A$1))&amp;""</f>
        <v/>
      </c>
    </row>
    <row r="86" ht="24" customHeight="1">
      <c r="A86" s="27" t="n">
        <v>83</v>
      </c>
      <c r="B86" s="28">
        <f>INDEX(Invitati!$A:$A,$A86+ROW(Invitati!$A$1))&amp;""</f>
        <v/>
      </c>
      <c r="C86" s="28">
        <f>INDEX(Invitati!$B:$B,$A86+ROW(Invitati!$A$1))&amp;""</f>
        <v/>
      </c>
      <c r="D86" s="28">
        <f>INDEX(Invitati!$C:$C,$A86+ROW(Invitati!$A$1))&amp;""</f>
        <v/>
      </c>
      <c r="E86" s="28">
        <f>INDEX(Invitati!$E:$E,$A86+ROW(Invitati!$A$1))&amp;""</f>
        <v/>
      </c>
      <c r="F86" s="28">
        <f>INDEX(Invitati!$F:$F,$A86+ROW(Invitati!$A$1))&amp;""</f>
        <v/>
      </c>
      <c r="G86" s="28">
        <f>IF(INDEX(Invitati!$G:$G,$A86+ROW(Invitati!$A$1))="Bambino","Bambino"&amp;IF(INDEX(Invitati!$H:$H,$A86+ROW(Invitati!$A$1))="",""," ("&amp;INDEX(Invitati!$H:$H,$A86+ROW(Invitati!$A$1))&amp;")"),INDEX(Invitati!$G:$G,$A86+ROW(Invitati!$A$1))&amp;"")</f>
        <v/>
      </c>
      <c r="H86" s="28">
        <f>INDEX(Invitati!$I:$I,$A86+ROW(Invitati!$A$1))&amp;""</f>
        <v/>
      </c>
      <c r="I86" s="28">
        <f>IF(OR(INDEX(Invitati!$K:$K,$A86+ROW(Invitati!$A$1))="Sì",AND(INDEX(Invitati!$B:$B,$A86+ROW(Invitati!$A$1))&lt;&gt;"",COUNTIFS(Invitati!$B$2:$B$501,INDEX(Invitati!$B:$B,$A86+ROW(Invitati!$A$1))&amp;"",Invitati!$K$2:$K$501,"Sì")&gt;0)),"Sì","")</f>
        <v/>
      </c>
      <c r="J86" s="28">
        <f>INDEX(Invitati!$L:$L,$A86+ROW(Invitati!$A$1))&amp;""</f>
        <v/>
      </c>
      <c r="K86" s="28">
        <f>MID(IF(INDEX(Invitati!$M:$M,$A86+ROW(Invitati!$A$1))="","",", "&amp;INDEX(Invitati!$M:$M,$A86+ROW(Invitati!$A$1)))&amp;IF(INDEX(Invitati!$N:$N,$A86+ROW(Invitati!$A$1))="","",", "&amp;INDEX(Invitati!$N:$N,$A86+ROW(Invitati!$A$1)))&amp;IF(OR(INDEX(Invitati!$O:$O,$A86+ROW(Invitati!$A$1))="",INDEX(Invitati!$O:$O,$A86+ROW(Invitati!$A$1))=Elenchi!$D$2),"",", "&amp;INDEX(Invitati!$O:$O,$A86+ROW(Invitati!$A$1))),3,200)</f>
        <v/>
      </c>
      <c r="L86" s="28">
        <f>INDEX(Invitati!$P:$P,$A86+ROW(Invitati!$A$1))&amp;""</f>
        <v/>
      </c>
      <c r="M86" s="28">
        <f>INDEX(Invitati!$Q:$Q,$A86+ROW(Invitati!$A$1))&amp;""</f>
        <v/>
      </c>
    </row>
    <row r="87" ht="24" customHeight="1">
      <c r="A87" s="27" t="n">
        <v>84</v>
      </c>
      <c r="B87" s="28">
        <f>INDEX(Invitati!$A:$A,$A87+ROW(Invitati!$A$1))&amp;""</f>
        <v/>
      </c>
      <c r="C87" s="28">
        <f>INDEX(Invitati!$B:$B,$A87+ROW(Invitati!$A$1))&amp;""</f>
        <v/>
      </c>
      <c r="D87" s="28">
        <f>INDEX(Invitati!$C:$C,$A87+ROW(Invitati!$A$1))&amp;""</f>
        <v/>
      </c>
      <c r="E87" s="28">
        <f>INDEX(Invitati!$E:$E,$A87+ROW(Invitati!$A$1))&amp;""</f>
        <v/>
      </c>
      <c r="F87" s="28">
        <f>INDEX(Invitati!$F:$F,$A87+ROW(Invitati!$A$1))&amp;""</f>
        <v/>
      </c>
      <c r="G87" s="28">
        <f>IF(INDEX(Invitati!$G:$G,$A87+ROW(Invitati!$A$1))="Bambino","Bambino"&amp;IF(INDEX(Invitati!$H:$H,$A87+ROW(Invitati!$A$1))="",""," ("&amp;INDEX(Invitati!$H:$H,$A87+ROW(Invitati!$A$1))&amp;")"),INDEX(Invitati!$G:$G,$A87+ROW(Invitati!$A$1))&amp;"")</f>
        <v/>
      </c>
      <c r="H87" s="28">
        <f>INDEX(Invitati!$I:$I,$A87+ROW(Invitati!$A$1))&amp;""</f>
        <v/>
      </c>
      <c r="I87" s="28">
        <f>IF(OR(INDEX(Invitati!$K:$K,$A87+ROW(Invitati!$A$1))="Sì",AND(INDEX(Invitati!$B:$B,$A87+ROW(Invitati!$A$1))&lt;&gt;"",COUNTIFS(Invitati!$B$2:$B$501,INDEX(Invitati!$B:$B,$A87+ROW(Invitati!$A$1))&amp;"",Invitati!$K$2:$K$501,"Sì")&gt;0)),"Sì","")</f>
        <v/>
      </c>
      <c r="J87" s="28">
        <f>INDEX(Invitati!$L:$L,$A87+ROW(Invitati!$A$1))&amp;""</f>
        <v/>
      </c>
      <c r="K87" s="28">
        <f>MID(IF(INDEX(Invitati!$M:$M,$A87+ROW(Invitati!$A$1))="","",", "&amp;INDEX(Invitati!$M:$M,$A87+ROW(Invitati!$A$1)))&amp;IF(INDEX(Invitati!$N:$N,$A87+ROW(Invitati!$A$1))="","",", "&amp;INDEX(Invitati!$N:$N,$A87+ROW(Invitati!$A$1)))&amp;IF(OR(INDEX(Invitati!$O:$O,$A87+ROW(Invitati!$A$1))="",INDEX(Invitati!$O:$O,$A87+ROW(Invitati!$A$1))=Elenchi!$D$2),"",", "&amp;INDEX(Invitati!$O:$O,$A87+ROW(Invitati!$A$1))),3,200)</f>
        <v/>
      </c>
      <c r="L87" s="28">
        <f>INDEX(Invitati!$P:$P,$A87+ROW(Invitati!$A$1))&amp;""</f>
        <v/>
      </c>
      <c r="M87" s="28">
        <f>INDEX(Invitati!$Q:$Q,$A87+ROW(Invitati!$A$1))&amp;""</f>
        <v/>
      </c>
    </row>
    <row r="88" ht="24" customHeight="1">
      <c r="A88" s="27" t="n">
        <v>85</v>
      </c>
      <c r="B88" s="28">
        <f>INDEX(Invitati!$A:$A,$A88+ROW(Invitati!$A$1))&amp;""</f>
        <v/>
      </c>
      <c r="C88" s="28">
        <f>INDEX(Invitati!$B:$B,$A88+ROW(Invitati!$A$1))&amp;""</f>
        <v/>
      </c>
      <c r="D88" s="28">
        <f>INDEX(Invitati!$C:$C,$A88+ROW(Invitati!$A$1))&amp;""</f>
        <v/>
      </c>
      <c r="E88" s="28">
        <f>INDEX(Invitati!$E:$E,$A88+ROW(Invitati!$A$1))&amp;""</f>
        <v/>
      </c>
      <c r="F88" s="28">
        <f>INDEX(Invitati!$F:$F,$A88+ROW(Invitati!$A$1))&amp;""</f>
        <v/>
      </c>
      <c r="G88" s="28">
        <f>IF(INDEX(Invitati!$G:$G,$A88+ROW(Invitati!$A$1))="Bambino","Bambino"&amp;IF(INDEX(Invitati!$H:$H,$A88+ROW(Invitati!$A$1))="",""," ("&amp;INDEX(Invitati!$H:$H,$A88+ROW(Invitati!$A$1))&amp;")"),INDEX(Invitati!$G:$G,$A88+ROW(Invitati!$A$1))&amp;"")</f>
        <v/>
      </c>
      <c r="H88" s="28">
        <f>INDEX(Invitati!$I:$I,$A88+ROW(Invitati!$A$1))&amp;""</f>
        <v/>
      </c>
      <c r="I88" s="28">
        <f>IF(OR(INDEX(Invitati!$K:$K,$A88+ROW(Invitati!$A$1))="Sì",AND(INDEX(Invitati!$B:$B,$A88+ROW(Invitati!$A$1))&lt;&gt;"",COUNTIFS(Invitati!$B$2:$B$501,INDEX(Invitati!$B:$B,$A88+ROW(Invitati!$A$1))&amp;"",Invitati!$K$2:$K$501,"Sì")&gt;0)),"Sì","")</f>
        <v/>
      </c>
      <c r="J88" s="28">
        <f>INDEX(Invitati!$L:$L,$A88+ROW(Invitati!$A$1))&amp;""</f>
        <v/>
      </c>
      <c r="K88" s="28">
        <f>MID(IF(INDEX(Invitati!$M:$M,$A88+ROW(Invitati!$A$1))="","",", "&amp;INDEX(Invitati!$M:$M,$A88+ROW(Invitati!$A$1)))&amp;IF(INDEX(Invitati!$N:$N,$A88+ROW(Invitati!$A$1))="","",", "&amp;INDEX(Invitati!$N:$N,$A88+ROW(Invitati!$A$1)))&amp;IF(OR(INDEX(Invitati!$O:$O,$A88+ROW(Invitati!$A$1))="",INDEX(Invitati!$O:$O,$A88+ROW(Invitati!$A$1))=Elenchi!$D$2),"",", "&amp;INDEX(Invitati!$O:$O,$A88+ROW(Invitati!$A$1))),3,200)</f>
        <v/>
      </c>
      <c r="L88" s="28">
        <f>INDEX(Invitati!$P:$P,$A88+ROW(Invitati!$A$1))&amp;""</f>
        <v/>
      </c>
      <c r="M88" s="28">
        <f>INDEX(Invitati!$Q:$Q,$A88+ROW(Invitati!$A$1))&amp;""</f>
        <v/>
      </c>
    </row>
    <row r="89" ht="24" customHeight="1">
      <c r="A89" s="27" t="n">
        <v>86</v>
      </c>
      <c r="B89" s="28">
        <f>INDEX(Invitati!$A:$A,$A89+ROW(Invitati!$A$1))&amp;""</f>
        <v/>
      </c>
      <c r="C89" s="28">
        <f>INDEX(Invitati!$B:$B,$A89+ROW(Invitati!$A$1))&amp;""</f>
        <v/>
      </c>
      <c r="D89" s="28">
        <f>INDEX(Invitati!$C:$C,$A89+ROW(Invitati!$A$1))&amp;""</f>
        <v/>
      </c>
      <c r="E89" s="28">
        <f>INDEX(Invitati!$E:$E,$A89+ROW(Invitati!$A$1))&amp;""</f>
        <v/>
      </c>
      <c r="F89" s="28">
        <f>INDEX(Invitati!$F:$F,$A89+ROW(Invitati!$A$1))&amp;""</f>
        <v/>
      </c>
      <c r="G89" s="28">
        <f>IF(INDEX(Invitati!$G:$G,$A89+ROW(Invitati!$A$1))="Bambino","Bambino"&amp;IF(INDEX(Invitati!$H:$H,$A89+ROW(Invitati!$A$1))="",""," ("&amp;INDEX(Invitati!$H:$H,$A89+ROW(Invitati!$A$1))&amp;")"),INDEX(Invitati!$G:$G,$A89+ROW(Invitati!$A$1))&amp;"")</f>
        <v/>
      </c>
      <c r="H89" s="28">
        <f>INDEX(Invitati!$I:$I,$A89+ROW(Invitati!$A$1))&amp;""</f>
        <v/>
      </c>
      <c r="I89" s="28">
        <f>IF(OR(INDEX(Invitati!$K:$K,$A89+ROW(Invitati!$A$1))="Sì",AND(INDEX(Invitati!$B:$B,$A89+ROW(Invitati!$A$1))&lt;&gt;"",COUNTIFS(Invitati!$B$2:$B$501,INDEX(Invitati!$B:$B,$A89+ROW(Invitati!$A$1))&amp;"",Invitati!$K$2:$K$501,"Sì")&gt;0)),"Sì","")</f>
        <v/>
      </c>
      <c r="J89" s="28">
        <f>INDEX(Invitati!$L:$L,$A89+ROW(Invitati!$A$1))&amp;""</f>
        <v/>
      </c>
      <c r="K89" s="28">
        <f>MID(IF(INDEX(Invitati!$M:$M,$A89+ROW(Invitati!$A$1))="","",", "&amp;INDEX(Invitati!$M:$M,$A89+ROW(Invitati!$A$1)))&amp;IF(INDEX(Invitati!$N:$N,$A89+ROW(Invitati!$A$1))="","",", "&amp;INDEX(Invitati!$N:$N,$A89+ROW(Invitati!$A$1)))&amp;IF(OR(INDEX(Invitati!$O:$O,$A89+ROW(Invitati!$A$1))="",INDEX(Invitati!$O:$O,$A89+ROW(Invitati!$A$1))=Elenchi!$D$2),"",", "&amp;INDEX(Invitati!$O:$O,$A89+ROW(Invitati!$A$1))),3,200)</f>
        <v/>
      </c>
      <c r="L89" s="28">
        <f>INDEX(Invitati!$P:$P,$A89+ROW(Invitati!$A$1))&amp;""</f>
        <v/>
      </c>
      <c r="M89" s="28">
        <f>INDEX(Invitati!$Q:$Q,$A89+ROW(Invitati!$A$1))&amp;""</f>
        <v/>
      </c>
    </row>
    <row r="90" ht="24" customHeight="1">
      <c r="A90" s="27" t="n">
        <v>87</v>
      </c>
      <c r="B90" s="28">
        <f>INDEX(Invitati!$A:$A,$A90+ROW(Invitati!$A$1))&amp;""</f>
        <v/>
      </c>
      <c r="C90" s="28">
        <f>INDEX(Invitati!$B:$B,$A90+ROW(Invitati!$A$1))&amp;""</f>
        <v/>
      </c>
      <c r="D90" s="28">
        <f>INDEX(Invitati!$C:$C,$A90+ROW(Invitati!$A$1))&amp;""</f>
        <v/>
      </c>
      <c r="E90" s="28">
        <f>INDEX(Invitati!$E:$E,$A90+ROW(Invitati!$A$1))&amp;""</f>
        <v/>
      </c>
      <c r="F90" s="28">
        <f>INDEX(Invitati!$F:$F,$A90+ROW(Invitati!$A$1))&amp;""</f>
        <v/>
      </c>
      <c r="G90" s="28">
        <f>IF(INDEX(Invitati!$G:$G,$A90+ROW(Invitati!$A$1))="Bambino","Bambino"&amp;IF(INDEX(Invitati!$H:$H,$A90+ROW(Invitati!$A$1))="",""," ("&amp;INDEX(Invitati!$H:$H,$A90+ROW(Invitati!$A$1))&amp;")"),INDEX(Invitati!$G:$G,$A90+ROW(Invitati!$A$1))&amp;"")</f>
        <v/>
      </c>
      <c r="H90" s="28">
        <f>INDEX(Invitati!$I:$I,$A90+ROW(Invitati!$A$1))&amp;""</f>
        <v/>
      </c>
      <c r="I90" s="28">
        <f>IF(OR(INDEX(Invitati!$K:$K,$A90+ROW(Invitati!$A$1))="Sì",AND(INDEX(Invitati!$B:$B,$A90+ROW(Invitati!$A$1))&lt;&gt;"",COUNTIFS(Invitati!$B$2:$B$501,INDEX(Invitati!$B:$B,$A90+ROW(Invitati!$A$1))&amp;"",Invitati!$K$2:$K$501,"Sì")&gt;0)),"Sì","")</f>
        <v/>
      </c>
      <c r="J90" s="28">
        <f>INDEX(Invitati!$L:$L,$A90+ROW(Invitati!$A$1))&amp;""</f>
        <v/>
      </c>
      <c r="K90" s="28">
        <f>MID(IF(INDEX(Invitati!$M:$M,$A90+ROW(Invitati!$A$1))="","",", "&amp;INDEX(Invitati!$M:$M,$A90+ROW(Invitati!$A$1)))&amp;IF(INDEX(Invitati!$N:$N,$A90+ROW(Invitati!$A$1))="","",", "&amp;INDEX(Invitati!$N:$N,$A90+ROW(Invitati!$A$1)))&amp;IF(OR(INDEX(Invitati!$O:$O,$A90+ROW(Invitati!$A$1))="",INDEX(Invitati!$O:$O,$A90+ROW(Invitati!$A$1))=Elenchi!$D$2),"",", "&amp;INDEX(Invitati!$O:$O,$A90+ROW(Invitati!$A$1))),3,200)</f>
        <v/>
      </c>
      <c r="L90" s="28">
        <f>INDEX(Invitati!$P:$P,$A90+ROW(Invitati!$A$1))&amp;""</f>
        <v/>
      </c>
      <c r="M90" s="28">
        <f>INDEX(Invitati!$Q:$Q,$A90+ROW(Invitati!$A$1))&amp;""</f>
        <v/>
      </c>
    </row>
    <row r="91" ht="24" customHeight="1">
      <c r="A91" s="27" t="n">
        <v>88</v>
      </c>
      <c r="B91" s="28">
        <f>INDEX(Invitati!$A:$A,$A91+ROW(Invitati!$A$1))&amp;""</f>
        <v/>
      </c>
      <c r="C91" s="28">
        <f>INDEX(Invitati!$B:$B,$A91+ROW(Invitati!$A$1))&amp;""</f>
        <v/>
      </c>
      <c r="D91" s="28">
        <f>INDEX(Invitati!$C:$C,$A91+ROW(Invitati!$A$1))&amp;""</f>
        <v/>
      </c>
      <c r="E91" s="28">
        <f>INDEX(Invitati!$E:$E,$A91+ROW(Invitati!$A$1))&amp;""</f>
        <v/>
      </c>
      <c r="F91" s="28">
        <f>INDEX(Invitati!$F:$F,$A91+ROW(Invitati!$A$1))&amp;""</f>
        <v/>
      </c>
      <c r="G91" s="28">
        <f>IF(INDEX(Invitati!$G:$G,$A91+ROW(Invitati!$A$1))="Bambino","Bambino"&amp;IF(INDEX(Invitati!$H:$H,$A91+ROW(Invitati!$A$1))="",""," ("&amp;INDEX(Invitati!$H:$H,$A91+ROW(Invitati!$A$1))&amp;")"),INDEX(Invitati!$G:$G,$A91+ROW(Invitati!$A$1))&amp;"")</f>
        <v/>
      </c>
      <c r="H91" s="28">
        <f>INDEX(Invitati!$I:$I,$A91+ROW(Invitati!$A$1))&amp;""</f>
        <v/>
      </c>
      <c r="I91" s="28">
        <f>IF(OR(INDEX(Invitati!$K:$K,$A91+ROW(Invitati!$A$1))="Sì",AND(INDEX(Invitati!$B:$B,$A91+ROW(Invitati!$A$1))&lt;&gt;"",COUNTIFS(Invitati!$B$2:$B$501,INDEX(Invitati!$B:$B,$A91+ROW(Invitati!$A$1))&amp;"",Invitati!$K$2:$K$501,"Sì")&gt;0)),"Sì","")</f>
        <v/>
      </c>
      <c r="J91" s="28">
        <f>INDEX(Invitati!$L:$L,$A91+ROW(Invitati!$A$1))&amp;""</f>
        <v/>
      </c>
      <c r="K91" s="28">
        <f>MID(IF(INDEX(Invitati!$M:$M,$A91+ROW(Invitati!$A$1))="","",", "&amp;INDEX(Invitati!$M:$M,$A91+ROW(Invitati!$A$1)))&amp;IF(INDEX(Invitati!$N:$N,$A91+ROW(Invitati!$A$1))="","",", "&amp;INDEX(Invitati!$N:$N,$A91+ROW(Invitati!$A$1)))&amp;IF(OR(INDEX(Invitati!$O:$O,$A91+ROW(Invitati!$A$1))="",INDEX(Invitati!$O:$O,$A91+ROW(Invitati!$A$1))=Elenchi!$D$2),"",", "&amp;INDEX(Invitati!$O:$O,$A91+ROW(Invitati!$A$1))),3,200)</f>
        <v/>
      </c>
      <c r="L91" s="28">
        <f>INDEX(Invitati!$P:$P,$A91+ROW(Invitati!$A$1))&amp;""</f>
        <v/>
      </c>
      <c r="M91" s="28">
        <f>INDEX(Invitati!$Q:$Q,$A91+ROW(Invitati!$A$1))&amp;""</f>
        <v/>
      </c>
    </row>
    <row r="92" ht="24" customHeight="1">
      <c r="A92" s="27" t="n">
        <v>89</v>
      </c>
      <c r="B92" s="28">
        <f>INDEX(Invitati!$A:$A,$A92+ROW(Invitati!$A$1))&amp;""</f>
        <v/>
      </c>
      <c r="C92" s="28">
        <f>INDEX(Invitati!$B:$B,$A92+ROW(Invitati!$A$1))&amp;""</f>
        <v/>
      </c>
      <c r="D92" s="28">
        <f>INDEX(Invitati!$C:$C,$A92+ROW(Invitati!$A$1))&amp;""</f>
        <v/>
      </c>
      <c r="E92" s="28">
        <f>INDEX(Invitati!$E:$E,$A92+ROW(Invitati!$A$1))&amp;""</f>
        <v/>
      </c>
      <c r="F92" s="28">
        <f>INDEX(Invitati!$F:$F,$A92+ROW(Invitati!$A$1))&amp;""</f>
        <v/>
      </c>
      <c r="G92" s="28">
        <f>IF(INDEX(Invitati!$G:$G,$A92+ROW(Invitati!$A$1))="Bambino","Bambino"&amp;IF(INDEX(Invitati!$H:$H,$A92+ROW(Invitati!$A$1))="",""," ("&amp;INDEX(Invitati!$H:$H,$A92+ROW(Invitati!$A$1))&amp;")"),INDEX(Invitati!$G:$G,$A92+ROW(Invitati!$A$1))&amp;"")</f>
        <v/>
      </c>
      <c r="H92" s="28">
        <f>INDEX(Invitati!$I:$I,$A92+ROW(Invitati!$A$1))&amp;""</f>
        <v/>
      </c>
      <c r="I92" s="28">
        <f>IF(OR(INDEX(Invitati!$K:$K,$A92+ROW(Invitati!$A$1))="Sì",AND(INDEX(Invitati!$B:$B,$A92+ROW(Invitati!$A$1))&lt;&gt;"",COUNTIFS(Invitati!$B$2:$B$501,INDEX(Invitati!$B:$B,$A92+ROW(Invitati!$A$1))&amp;"",Invitati!$K$2:$K$501,"Sì")&gt;0)),"Sì","")</f>
        <v/>
      </c>
      <c r="J92" s="28">
        <f>INDEX(Invitati!$L:$L,$A92+ROW(Invitati!$A$1))&amp;""</f>
        <v/>
      </c>
      <c r="K92" s="28">
        <f>MID(IF(INDEX(Invitati!$M:$M,$A92+ROW(Invitati!$A$1))="","",", "&amp;INDEX(Invitati!$M:$M,$A92+ROW(Invitati!$A$1)))&amp;IF(INDEX(Invitati!$N:$N,$A92+ROW(Invitati!$A$1))="","",", "&amp;INDEX(Invitati!$N:$N,$A92+ROW(Invitati!$A$1)))&amp;IF(OR(INDEX(Invitati!$O:$O,$A92+ROW(Invitati!$A$1))="",INDEX(Invitati!$O:$O,$A92+ROW(Invitati!$A$1))=Elenchi!$D$2),"",", "&amp;INDEX(Invitati!$O:$O,$A92+ROW(Invitati!$A$1))),3,200)</f>
        <v/>
      </c>
      <c r="L92" s="28">
        <f>INDEX(Invitati!$P:$P,$A92+ROW(Invitati!$A$1))&amp;""</f>
        <v/>
      </c>
      <c r="M92" s="28">
        <f>INDEX(Invitati!$Q:$Q,$A92+ROW(Invitati!$A$1))&amp;""</f>
        <v/>
      </c>
    </row>
    <row r="93" ht="24" customHeight="1">
      <c r="A93" s="27" t="n">
        <v>90</v>
      </c>
      <c r="B93" s="28">
        <f>INDEX(Invitati!$A:$A,$A93+ROW(Invitati!$A$1))&amp;""</f>
        <v/>
      </c>
      <c r="C93" s="28">
        <f>INDEX(Invitati!$B:$B,$A93+ROW(Invitati!$A$1))&amp;""</f>
        <v/>
      </c>
      <c r="D93" s="28">
        <f>INDEX(Invitati!$C:$C,$A93+ROW(Invitati!$A$1))&amp;""</f>
        <v/>
      </c>
      <c r="E93" s="28">
        <f>INDEX(Invitati!$E:$E,$A93+ROW(Invitati!$A$1))&amp;""</f>
        <v/>
      </c>
      <c r="F93" s="28">
        <f>INDEX(Invitati!$F:$F,$A93+ROW(Invitati!$A$1))&amp;""</f>
        <v/>
      </c>
      <c r="G93" s="28">
        <f>IF(INDEX(Invitati!$G:$G,$A93+ROW(Invitati!$A$1))="Bambino","Bambino"&amp;IF(INDEX(Invitati!$H:$H,$A93+ROW(Invitati!$A$1))="",""," ("&amp;INDEX(Invitati!$H:$H,$A93+ROW(Invitati!$A$1))&amp;")"),INDEX(Invitati!$G:$G,$A93+ROW(Invitati!$A$1))&amp;"")</f>
        <v/>
      </c>
      <c r="H93" s="28">
        <f>INDEX(Invitati!$I:$I,$A93+ROW(Invitati!$A$1))&amp;""</f>
        <v/>
      </c>
      <c r="I93" s="28">
        <f>IF(OR(INDEX(Invitati!$K:$K,$A93+ROW(Invitati!$A$1))="Sì",AND(INDEX(Invitati!$B:$B,$A93+ROW(Invitati!$A$1))&lt;&gt;"",COUNTIFS(Invitati!$B$2:$B$501,INDEX(Invitati!$B:$B,$A93+ROW(Invitati!$A$1))&amp;"",Invitati!$K$2:$K$501,"Sì")&gt;0)),"Sì","")</f>
        <v/>
      </c>
      <c r="J93" s="28">
        <f>INDEX(Invitati!$L:$L,$A93+ROW(Invitati!$A$1))&amp;""</f>
        <v/>
      </c>
      <c r="K93" s="28">
        <f>MID(IF(INDEX(Invitati!$M:$M,$A93+ROW(Invitati!$A$1))="","",", "&amp;INDEX(Invitati!$M:$M,$A93+ROW(Invitati!$A$1)))&amp;IF(INDEX(Invitati!$N:$N,$A93+ROW(Invitati!$A$1))="","",", "&amp;INDEX(Invitati!$N:$N,$A93+ROW(Invitati!$A$1)))&amp;IF(OR(INDEX(Invitati!$O:$O,$A93+ROW(Invitati!$A$1))="",INDEX(Invitati!$O:$O,$A93+ROW(Invitati!$A$1))=Elenchi!$D$2),"",", "&amp;INDEX(Invitati!$O:$O,$A93+ROW(Invitati!$A$1))),3,200)</f>
        <v/>
      </c>
      <c r="L93" s="28">
        <f>INDEX(Invitati!$P:$P,$A93+ROW(Invitati!$A$1))&amp;""</f>
        <v/>
      </c>
      <c r="M93" s="28">
        <f>INDEX(Invitati!$Q:$Q,$A93+ROW(Invitati!$A$1))&amp;""</f>
        <v/>
      </c>
    </row>
    <row r="94" ht="24" customHeight="1">
      <c r="A94" s="27" t="n">
        <v>91</v>
      </c>
      <c r="B94" s="28">
        <f>INDEX(Invitati!$A:$A,$A94+ROW(Invitati!$A$1))&amp;""</f>
        <v/>
      </c>
      <c r="C94" s="28">
        <f>INDEX(Invitati!$B:$B,$A94+ROW(Invitati!$A$1))&amp;""</f>
        <v/>
      </c>
      <c r="D94" s="28">
        <f>INDEX(Invitati!$C:$C,$A94+ROW(Invitati!$A$1))&amp;""</f>
        <v/>
      </c>
      <c r="E94" s="28">
        <f>INDEX(Invitati!$E:$E,$A94+ROW(Invitati!$A$1))&amp;""</f>
        <v/>
      </c>
      <c r="F94" s="28">
        <f>INDEX(Invitati!$F:$F,$A94+ROW(Invitati!$A$1))&amp;""</f>
        <v/>
      </c>
      <c r="G94" s="28">
        <f>IF(INDEX(Invitati!$G:$G,$A94+ROW(Invitati!$A$1))="Bambino","Bambino"&amp;IF(INDEX(Invitati!$H:$H,$A94+ROW(Invitati!$A$1))="",""," ("&amp;INDEX(Invitati!$H:$H,$A94+ROW(Invitati!$A$1))&amp;")"),INDEX(Invitati!$G:$G,$A94+ROW(Invitati!$A$1))&amp;"")</f>
        <v/>
      </c>
      <c r="H94" s="28">
        <f>INDEX(Invitati!$I:$I,$A94+ROW(Invitati!$A$1))&amp;""</f>
        <v/>
      </c>
      <c r="I94" s="28">
        <f>IF(OR(INDEX(Invitati!$K:$K,$A94+ROW(Invitati!$A$1))="Sì",AND(INDEX(Invitati!$B:$B,$A94+ROW(Invitati!$A$1))&lt;&gt;"",COUNTIFS(Invitati!$B$2:$B$501,INDEX(Invitati!$B:$B,$A94+ROW(Invitati!$A$1))&amp;"",Invitati!$K$2:$K$501,"Sì")&gt;0)),"Sì","")</f>
        <v/>
      </c>
      <c r="J94" s="28">
        <f>INDEX(Invitati!$L:$L,$A94+ROW(Invitati!$A$1))&amp;""</f>
        <v/>
      </c>
      <c r="K94" s="28">
        <f>MID(IF(INDEX(Invitati!$M:$M,$A94+ROW(Invitati!$A$1))="","",", "&amp;INDEX(Invitati!$M:$M,$A94+ROW(Invitati!$A$1)))&amp;IF(INDEX(Invitati!$N:$N,$A94+ROW(Invitati!$A$1))="","",", "&amp;INDEX(Invitati!$N:$N,$A94+ROW(Invitati!$A$1)))&amp;IF(OR(INDEX(Invitati!$O:$O,$A94+ROW(Invitati!$A$1))="",INDEX(Invitati!$O:$O,$A94+ROW(Invitati!$A$1))=Elenchi!$D$2),"",", "&amp;INDEX(Invitati!$O:$O,$A94+ROW(Invitati!$A$1))),3,200)</f>
        <v/>
      </c>
      <c r="L94" s="28">
        <f>INDEX(Invitati!$P:$P,$A94+ROW(Invitati!$A$1))&amp;""</f>
        <v/>
      </c>
      <c r="M94" s="28">
        <f>INDEX(Invitati!$Q:$Q,$A94+ROW(Invitati!$A$1))&amp;""</f>
        <v/>
      </c>
    </row>
    <row r="95" ht="24" customHeight="1">
      <c r="A95" s="27" t="n">
        <v>92</v>
      </c>
      <c r="B95" s="28">
        <f>INDEX(Invitati!$A:$A,$A95+ROW(Invitati!$A$1))&amp;""</f>
        <v/>
      </c>
      <c r="C95" s="28">
        <f>INDEX(Invitati!$B:$B,$A95+ROW(Invitati!$A$1))&amp;""</f>
        <v/>
      </c>
      <c r="D95" s="28">
        <f>INDEX(Invitati!$C:$C,$A95+ROW(Invitati!$A$1))&amp;""</f>
        <v/>
      </c>
      <c r="E95" s="28">
        <f>INDEX(Invitati!$E:$E,$A95+ROW(Invitati!$A$1))&amp;""</f>
        <v/>
      </c>
      <c r="F95" s="28">
        <f>INDEX(Invitati!$F:$F,$A95+ROW(Invitati!$A$1))&amp;""</f>
        <v/>
      </c>
      <c r="G95" s="28">
        <f>IF(INDEX(Invitati!$G:$G,$A95+ROW(Invitati!$A$1))="Bambino","Bambino"&amp;IF(INDEX(Invitati!$H:$H,$A95+ROW(Invitati!$A$1))="",""," ("&amp;INDEX(Invitati!$H:$H,$A95+ROW(Invitati!$A$1))&amp;")"),INDEX(Invitati!$G:$G,$A95+ROW(Invitati!$A$1))&amp;"")</f>
        <v/>
      </c>
      <c r="H95" s="28">
        <f>INDEX(Invitati!$I:$I,$A95+ROW(Invitati!$A$1))&amp;""</f>
        <v/>
      </c>
      <c r="I95" s="28">
        <f>IF(OR(INDEX(Invitati!$K:$K,$A95+ROW(Invitati!$A$1))="Sì",AND(INDEX(Invitati!$B:$B,$A95+ROW(Invitati!$A$1))&lt;&gt;"",COUNTIFS(Invitati!$B$2:$B$501,INDEX(Invitati!$B:$B,$A95+ROW(Invitati!$A$1))&amp;"",Invitati!$K$2:$K$501,"Sì")&gt;0)),"Sì","")</f>
        <v/>
      </c>
      <c r="J95" s="28">
        <f>INDEX(Invitati!$L:$L,$A95+ROW(Invitati!$A$1))&amp;""</f>
        <v/>
      </c>
      <c r="K95" s="28">
        <f>MID(IF(INDEX(Invitati!$M:$M,$A95+ROW(Invitati!$A$1))="","",", "&amp;INDEX(Invitati!$M:$M,$A95+ROW(Invitati!$A$1)))&amp;IF(INDEX(Invitati!$N:$N,$A95+ROW(Invitati!$A$1))="","",", "&amp;INDEX(Invitati!$N:$N,$A95+ROW(Invitati!$A$1)))&amp;IF(OR(INDEX(Invitati!$O:$O,$A95+ROW(Invitati!$A$1))="",INDEX(Invitati!$O:$O,$A95+ROW(Invitati!$A$1))=Elenchi!$D$2),"",", "&amp;INDEX(Invitati!$O:$O,$A95+ROW(Invitati!$A$1))),3,200)</f>
        <v/>
      </c>
      <c r="L95" s="28">
        <f>INDEX(Invitati!$P:$P,$A95+ROW(Invitati!$A$1))&amp;""</f>
        <v/>
      </c>
      <c r="M95" s="28">
        <f>INDEX(Invitati!$Q:$Q,$A95+ROW(Invitati!$A$1))&amp;""</f>
        <v/>
      </c>
    </row>
    <row r="96" ht="24" customHeight="1">
      <c r="A96" s="27" t="n">
        <v>93</v>
      </c>
      <c r="B96" s="28">
        <f>INDEX(Invitati!$A:$A,$A96+ROW(Invitati!$A$1))&amp;""</f>
        <v/>
      </c>
      <c r="C96" s="28">
        <f>INDEX(Invitati!$B:$B,$A96+ROW(Invitati!$A$1))&amp;""</f>
        <v/>
      </c>
      <c r="D96" s="28">
        <f>INDEX(Invitati!$C:$C,$A96+ROW(Invitati!$A$1))&amp;""</f>
        <v/>
      </c>
      <c r="E96" s="28">
        <f>INDEX(Invitati!$E:$E,$A96+ROW(Invitati!$A$1))&amp;""</f>
        <v/>
      </c>
      <c r="F96" s="28">
        <f>INDEX(Invitati!$F:$F,$A96+ROW(Invitati!$A$1))&amp;""</f>
        <v/>
      </c>
      <c r="G96" s="28">
        <f>IF(INDEX(Invitati!$G:$G,$A96+ROW(Invitati!$A$1))="Bambino","Bambino"&amp;IF(INDEX(Invitati!$H:$H,$A96+ROW(Invitati!$A$1))="",""," ("&amp;INDEX(Invitati!$H:$H,$A96+ROW(Invitati!$A$1))&amp;")"),INDEX(Invitati!$G:$G,$A96+ROW(Invitati!$A$1))&amp;"")</f>
        <v/>
      </c>
      <c r="H96" s="28">
        <f>INDEX(Invitati!$I:$I,$A96+ROW(Invitati!$A$1))&amp;""</f>
        <v/>
      </c>
      <c r="I96" s="28">
        <f>IF(OR(INDEX(Invitati!$K:$K,$A96+ROW(Invitati!$A$1))="Sì",AND(INDEX(Invitati!$B:$B,$A96+ROW(Invitati!$A$1))&lt;&gt;"",COUNTIFS(Invitati!$B$2:$B$501,INDEX(Invitati!$B:$B,$A96+ROW(Invitati!$A$1))&amp;"",Invitati!$K$2:$K$501,"Sì")&gt;0)),"Sì","")</f>
        <v/>
      </c>
      <c r="J96" s="28">
        <f>INDEX(Invitati!$L:$L,$A96+ROW(Invitati!$A$1))&amp;""</f>
        <v/>
      </c>
      <c r="K96" s="28">
        <f>MID(IF(INDEX(Invitati!$M:$M,$A96+ROW(Invitati!$A$1))="","",", "&amp;INDEX(Invitati!$M:$M,$A96+ROW(Invitati!$A$1)))&amp;IF(INDEX(Invitati!$N:$N,$A96+ROW(Invitati!$A$1))="","",", "&amp;INDEX(Invitati!$N:$N,$A96+ROW(Invitati!$A$1)))&amp;IF(OR(INDEX(Invitati!$O:$O,$A96+ROW(Invitati!$A$1))="",INDEX(Invitati!$O:$O,$A96+ROW(Invitati!$A$1))=Elenchi!$D$2),"",", "&amp;INDEX(Invitati!$O:$O,$A96+ROW(Invitati!$A$1))),3,200)</f>
        <v/>
      </c>
      <c r="L96" s="28">
        <f>INDEX(Invitati!$P:$P,$A96+ROW(Invitati!$A$1))&amp;""</f>
        <v/>
      </c>
      <c r="M96" s="28">
        <f>INDEX(Invitati!$Q:$Q,$A96+ROW(Invitati!$A$1))&amp;""</f>
        <v/>
      </c>
    </row>
    <row r="97" ht="24" customHeight="1">
      <c r="A97" s="27" t="n">
        <v>94</v>
      </c>
      <c r="B97" s="28">
        <f>INDEX(Invitati!$A:$A,$A97+ROW(Invitati!$A$1))&amp;""</f>
        <v/>
      </c>
      <c r="C97" s="28">
        <f>INDEX(Invitati!$B:$B,$A97+ROW(Invitati!$A$1))&amp;""</f>
        <v/>
      </c>
      <c r="D97" s="28">
        <f>INDEX(Invitati!$C:$C,$A97+ROW(Invitati!$A$1))&amp;""</f>
        <v/>
      </c>
      <c r="E97" s="28">
        <f>INDEX(Invitati!$E:$E,$A97+ROW(Invitati!$A$1))&amp;""</f>
        <v/>
      </c>
      <c r="F97" s="28">
        <f>INDEX(Invitati!$F:$F,$A97+ROW(Invitati!$A$1))&amp;""</f>
        <v/>
      </c>
      <c r="G97" s="28">
        <f>IF(INDEX(Invitati!$G:$G,$A97+ROW(Invitati!$A$1))="Bambino","Bambino"&amp;IF(INDEX(Invitati!$H:$H,$A97+ROW(Invitati!$A$1))="",""," ("&amp;INDEX(Invitati!$H:$H,$A97+ROW(Invitati!$A$1))&amp;")"),INDEX(Invitati!$G:$G,$A97+ROW(Invitati!$A$1))&amp;"")</f>
        <v/>
      </c>
      <c r="H97" s="28">
        <f>INDEX(Invitati!$I:$I,$A97+ROW(Invitati!$A$1))&amp;""</f>
        <v/>
      </c>
      <c r="I97" s="28">
        <f>IF(OR(INDEX(Invitati!$K:$K,$A97+ROW(Invitati!$A$1))="Sì",AND(INDEX(Invitati!$B:$B,$A97+ROW(Invitati!$A$1))&lt;&gt;"",COUNTIFS(Invitati!$B$2:$B$501,INDEX(Invitati!$B:$B,$A97+ROW(Invitati!$A$1))&amp;"",Invitati!$K$2:$K$501,"Sì")&gt;0)),"Sì","")</f>
        <v/>
      </c>
      <c r="J97" s="28">
        <f>INDEX(Invitati!$L:$L,$A97+ROW(Invitati!$A$1))&amp;""</f>
        <v/>
      </c>
      <c r="K97" s="28">
        <f>MID(IF(INDEX(Invitati!$M:$M,$A97+ROW(Invitati!$A$1))="","",", "&amp;INDEX(Invitati!$M:$M,$A97+ROW(Invitati!$A$1)))&amp;IF(INDEX(Invitati!$N:$N,$A97+ROW(Invitati!$A$1))="","",", "&amp;INDEX(Invitati!$N:$N,$A97+ROW(Invitati!$A$1)))&amp;IF(OR(INDEX(Invitati!$O:$O,$A97+ROW(Invitati!$A$1))="",INDEX(Invitati!$O:$O,$A97+ROW(Invitati!$A$1))=Elenchi!$D$2),"",", "&amp;INDEX(Invitati!$O:$O,$A97+ROW(Invitati!$A$1))),3,200)</f>
        <v/>
      </c>
      <c r="L97" s="28">
        <f>INDEX(Invitati!$P:$P,$A97+ROW(Invitati!$A$1))&amp;""</f>
        <v/>
      </c>
      <c r="M97" s="28">
        <f>INDEX(Invitati!$Q:$Q,$A97+ROW(Invitati!$A$1))&amp;""</f>
        <v/>
      </c>
    </row>
    <row r="98" ht="24" customHeight="1">
      <c r="A98" s="27" t="n">
        <v>95</v>
      </c>
      <c r="B98" s="28">
        <f>INDEX(Invitati!$A:$A,$A98+ROW(Invitati!$A$1))&amp;""</f>
        <v/>
      </c>
      <c r="C98" s="28">
        <f>INDEX(Invitati!$B:$B,$A98+ROW(Invitati!$A$1))&amp;""</f>
        <v/>
      </c>
      <c r="D98" s="28">
        <f>INDEX(Invitati!$C:$C,$A98+ROW(Invitati!$A$1))&amp;""</f>
        <v/>
      </c>
      <c r="E98" s="28">
        <f>INDEX(Invitati!$E:$E,$A98+ROW(Invitati!$A$1))&amp;""</f>
        <v/>
      </c>
      <c r="F98" s="28">
        <f>INDEX(Invitati!$F:$F,$A98+ROW(Invitati!$A$1))&amp;""</f>
        <v/>
      </c>
      <c r="G98" s="28">
        <f>IF(INDEX(Invitati!$G:$G,$A98+ROW(Invitati!$A$1))="Bambino","Bambino"&amp;IF(INDEX(Invitati!$H:$H,$A98+ROW(Invitati!$A$1))="",""," ("&amp;INDEX(Invitati!$H:$H,$A98+ROW(Invitati!$A$1))&amp;")"),INDEX(Invitati!$G:$G,$A98+ROW(Invitati!$A$1))&amp;"")</f>
        <v/>
      </c>
      <c r="H98" s="28">
        <f>INDEX(Invitati!$I:$I,$A98+ROW(Invitati!$A$1))&amp;""</f>
        <v/>
      </c>
      <c r="I98" s="28">
        <f>IF(OR(INDEX(Invitati!$K:$K,$A98+ROW(Invitati!$A$1))="Sì",AND(INDEX(Invitati!$B:$B,$A98+ROW(Invitati!$A$1))&lt;&gt;"",COUNTIFS(Invitati!$B$2:$B$501,INDEX(Invitati!$B:$B,$A98+ROW(Invitati!$A$1))&amp;"",Invitati!$K$2:$K$501,"Sì")&gt;0)),"Sì","")</f>
        <v/>
      </c>
      <c r="J98" s="28">
        <f>INDEX(Invitati!$L:$L,$A98+ROW(Invitati!$A$1))&amp;""</f>
        <v/>
      </c>
      <c r="K98" s="28">
        <f>MID(IF(INDEX(Invitati!$M:$M,$A98+ROW(Invitati!$A$1))="","",", "&amp;INDEX(Invitati!$M:$M,$A98+ROW(Invitati!$A$1)))&amp;IF(INDEX(Invitati!$N:$N,$A98+ROW(Invitati!$A$1))="","",", "&amp;INDEX(Invitati!$N:$N,$A98+ROW(Invitati!$A$1)))&amp;IF(OR(INDEX(Invitati!$O:$O,$A98+ROW(Invitati!$A$1))="",INDEX(Invitati!$O:$O,$A98+ROW(Invitati!$A$1))=Elenchi!$D$2),"",", "&amp;INDEX(Invitati!$O:$O,$A98+ROW(Invitati!$A$1))),3,200)</f>
        <v/>
      </c>
      <c r="L98" s="28">
        <f>INDEX(Invitati!$P:$P,$A98+ROW(Invitati!$A$1))&amp;""</f>
        <v/>
      </c>
      <c r="M98" s="28">
        <f>INDEX(Invitati!$Q:$Q,$A98+ROW(Invitati!$A$1))&amp;""</f>
        <v/>
      </c>
    </row>
    <row r="99" ht="24" customHeight="1">
      <c r="A99" s="27" t="n">
        <v>96</v>
      </c>
      <c r="B99" s="28">
        <f>INDEX(Invitati!$A:$A,$A99+ROW(Invitati!$A$1))&amp;""</f>
        <v/>
      </c>
      <c r="C99" s="28">
        <f>INDEX(Invitati!$B:$B,$A99+ROW(Invitati!$A$1))&amp;""</f>
        <v/>
      </c>
      <c r="D99" s="28">
        <f>INDEX(Invitati!$C:$C,$A99+ROW(Invitati!$A$1))&amp;""</f>
        <v/>
      </c>
      <c r="E99" s="28">
        <f>INDEX(Invitati!$E:$E,$A99+ROW(Invitati!$A$1))&amp;""</f>
        <v/>
      </c>
      <c r="F99" s="28">
        <f>INDEX(Invitati!$F:$F,$A99+ROW(Invitati!$A$1))&amp;""</f>
        <v/>
      </c>
      <c r="G99" s="28">
        <f>IF(INDEX(Invitati!$G:$G,$A99+ROW(Invitati!$A$1))="Bambino","Bambino"&amp;IF(INDEX(Invitati!$H:$H,$A99+ROW(Invitati!$A$1))="",""," ("&amp;INDEX(Invitati!$H:$H,$A99+ROW(Invitati!$A$1))&amp;")"),INDEX(Invitati!$G:$G,$A99+ROW(Invitati!$A$1))&amp;"")</f>
        <v/>
      </c>
      <c r="H99" s="28">
        <f>INDEX(Invitati!$I:$I,$A99+ROW(Invitati!$A$1))&amp;""</f>
        <v/>
      </c>
      <c r="I99" s="28">
        <f>IF(OR(INDEX(Invitati!$K:$K,$A99+ROW(Invitati!$A$1))="Sì",AND(INDEX(Invitati!$B:$B,$A99+ROW(Invitati!$A$1))&lt;&gt;"",COUNTIFS(Invitati!$B$2:$B$501,INDEX(Invitati!$B:$B,$A99+ROW(Invitati!$A$1))&amp;"",Invitati!$K$2:$K$501,"Sì")&gt;0)),"Sì","")</f>
        <v/>
      </c>
      <c r="J99" s="28">
        <f>INDEX(Invitati!$L:$L,$A99+ROW(Invitati!$A$1))&amp;""</f>
        <v/>
      </c>
      <c r="K99" s="28">
        <f>MID(IF(INDEX(Invitati!$M:$M,$A99+ROW(Invitati!$A$1))="","",", "&amp;INDEX(Invitati!$M:$M,$A99+ROW(Invitati!$A$1)))&amp;IF(INDEX(Invitati!$N:$N,$A99+ROW(Invitati!$A$1))="","",", "&amp;INDEX(Invitati!$N:$N,$A99+ROW(Invitati!$A$1)))&amp;IF(OR(INDEX(Invitati!$O:$O,$A99+ROW(Invitati!$A$1))="",INDEX(Invitati!$O:$O,$A99+ROW(Invitati!$A$1))=Elenchi!$D$2),"",", "&amp;INDEX(Invitati!$O:$O,$A99+ROW(Invitati!$A$1))),3,200)</f>
        <v/>
      </c>
      <c r="L99" s="28">
        <f>INDEX(Invitati!$P:$P,$A99+ROW(Invitati!$A$1))&amp;""</f>
        <v/>
      </c>
      <c r="M99" s="28">
        <f>INDEX(Invitati!$Q:$Q,$A99+ROW(Invitati!$A$1))&amp;""</f>
        <v/>
      </c>
    </row>
    <row r="100" ht="24" customHeight="1">
      <c r="A100" s="27" t="n">
        <v>97</v>
      </c>
      <c r="B100" s="28">
        <f>INDEX(Invitati!$A:$A,$A100+ROW(Invitati!$A$1))&amp;""</f>
        <v/>
      </c>
      <c r="C100" s="28">
        <f>INDEX(Invitati!$B:$B,$A100+ROW(Invitati!$A$1))&amp;""</f>
        <v/>
      </c>
      <c r="D100" s="28">
        <f>INDEX(Invitati!$C:$C,$A100+ROW(Invitati!$A$1))&amp;""</f>
        <v/>
      </c>
      <c r="E100" s="28">
        <f>INDEX(Invitati!$E:$E,$A100+ROW(Invitati!$A$1))&amp;""</f>
        <v/>
      </c>
      <c r="F100" s="28">
        <f>INDEX(Invitati!$F:$F,$A100+ROW(Invitati!$A$1))&amp;""</f>
        <v/>
      </c>
      <c r="G100" s="28">
        <f>IF(INDEX(Invitati!$G:$G,$A100+ROW(Invitati!$A$1))="Bambino","Bambino"&amp;IF(INDEX(Invitati!$H:$H,$A100+ROW(Invitati!$A$1))="",""," ("&amp;INDEX(Invitati!$H:$H,$A100+ROW(Invitati!$A$1))&amp;")"),INDEX(Invitati!$G:$G,$A100+ROW(Invitati!$A$1))&amp;"")</f>
        <v/>
      </c>
      <c r="H100" s="28">
        <f>INDEX(Invitati!$I:$I,$A100+ROW(Invitati!$A$1))&amp;""</f>
        <v/>
      </c>
      <c r="I100" s="28">
        <f>IF(OR(INDEX(Invitati!$K:$K,$A100+ROW(Invitati!$A$1))="Sì",AND(INDEX(Invitati!$B:$B,$A100+ROW(Invitati!$A$1))&lt;&gt;"",COUNTIFS(Invitati!$B$2:$B$501,INDEX(Invitati!$B:$B,$A100+ROW(Invitati!$A$1))&amp;"",Invitati!$K$2:$K$501,"Sì")&gt;0)),"Sì","")</f>
        <v/>
      </c>
      <c r="J100" s="28">
        <f>INDEX(Invitati!$L:$L,$A100+ROW(Invitati!$A$1))&amp;""</f>
        <v/>
      </c>
      <c r="K100" s="28">
        <f>MID(IF(INDEX(Invitati!$M:$M,$A100+ROW(Invitati!$A$1))="","",", "&amp;INDEX(Invitati!$M:$M,$A100+ROW(Invitati!$A$1)))&amp;IF(INDEX(Invitati!$N:$N,$A100+ROW(Invitati!$A$1))="","",", "&amp;INDEX(Invitati!$N:$N,$A100+ROW(Invitati!$A$1)))&amp;IF(OR(INDEX(Invitati!$O:$O,$A100+ROW(Invitati!$A$1))="",INDEX(Invitati!$O:$O,$A100+ROW(Invitati!$A$1))=Elenchi!$D$2),"",", "&amp;INDEX(Invitati!$O:$O,$A100+ROW(Invitati!$A$1))),3,200)</f>
        <v/>
      </c>
      <c r="L100" s="28">
        <f>INDEX(Invitati!$P:$P,$A100+ROW(Invitati!$A$1))&amp;""</f>
        <v/>
      </c>
      <c r="M100" s="28">
        <f>INDEX(Invitati!$Q:$Q,$A100+ROW(Invitati!$A$1))&amp;""</f>
        <v/>
      </c>
    </row>
    <row r="101" ht="24" customHeight="1">
      <c r="A101" s="27" t="n">
        <v>98</v>
      </c>
      <c r="B101" s="28">
        <f>INDEX(Invitati!$A:$A,$A101+ROW(Invitati!$A$1))&amp;""</f>
        <v/>
      </c>
      <c r="C101" s="28">
        <f>INDEX(Invitati!$B:$B,$A101+ROW(Invitati!$A$1))&amp;""</f>
        <v/>
      </c>
      <c r="D101" s="28">
        <f>INDEX(Invitati!$C:$C,$A101+ROW(Invitati!$A$1))&amp;""</f>
        <v/>
      </c>
      <c r="E101" s="28">
        <f>INDEX(Invitati!$E:$E,$A101+ROW(Invitati!$A$1))&amp;""</f>
        <v/>
      </c>
      <c r="F101" s="28">
        <f>INDEX(Invitati!$F:$F,$A101+ROW(Invitati!$A$1))&amp;""</f>
        <v/>
      </c>
      <c r="G101" s="28">
        <f>IF(INDEX(Invitati!$G:$G,$A101+ROW(Invitati!$A$1))="Bambino","Bambino"&amp;IF(INDEX(Invitati!$H:$H,$A101+ROW(Invitati!$A$1))="",""," ("&amp;INDEX(Invitati!$H:$H,$A101+ROW(Invitati!$A$1))&amp;")"),INDEX(Invitati!$G:$G,$A101+ROW(Invitati!$A$1))&amp;"")</f>
        <v/>
      </c>
      <c r="H101" s="28">
        <f>INDEX(Invitati!$I:$I,$A101+ROW(Invitati!$A$1))&amp;""</f>
        <v/>
      </c>
      <c r="I101" s="28">
        <f>IF(OR(INDEX(Invitati!$K:$K,$A101+ROW(Invitati!$A$1))="Sì",AND(INDEX(Invitati!$B:$B,$A101+ROW(Invitati!$A$1))&lt;&gt;"",COUNTIFS(Invitati!$B$2:$B$501,INDEX(Invitati!$B:$B,$A101+ROW(Invitati!$A$1))&amp;"",Invitati!$K$2:$K$501,"Sì")&gt;0)),"Sì","")</f>
        <v/>
      </c>
      <c r="J101" s="28">
        <f>INDEX(Invitati!$L:$L,$A101+ROW(Invitati!$A$1))&amp;""</f>
        <v/>
      </c>
      <c r="K101" s="28">
        <f>MID(IF(INDEX(Invitati!$M:$M,$A101+ROW(Invitati!$A$1))="","",", "&amp;INDEX(Invitati!$M:$M,$A101+ROW(Invitati!$A$1)))&amp;IF(INDEX(Invitati!$N:$N,$A101+ROW(Invitati!$A$1))="","",", "&amp;INDEX(Invitati!$N:$N,$A101+ROW(Invitati!$A$1)))&amp;IF(OR(INDEX(Invitati!$O:$O,$A101+ROW(Invitati!$A$1))="",INDEX(Invitati!$O:$O,$A101+ROW(Invitati!$A$1))=Elenchi!$D$2),"",", "&amp;INDEX(Invitati!$O:$O,$A101+ROW(Invitati!$A$1))),3,200)</f>
        <v/>
      </c>
      <c r="L101" s="28">
        <f>INDEX(Invitati!$P:$P,$A101+ROW(Invitati!$A$1))&amp;""</f>
        <v/>
      </c>
      <c r="M101" s="28">
        <f>INDEX(Invitati!$Q:$Q,$A101+ROW(Invitati!$A$1))&amp;""</f>
        <v/>
      </c>
    </row>
    <row r="102" ht="24" customHeight="1">
      <c r="A102" s="27" t="n">
        <v>99</v>
      </c>
      <c r="B102" s="28">
        <f>INDEX(Invitati!$A:$A,$A102+ROW(Invitati!$A$1))&amp;""</f>
        <v/>
      </c>
      <c r="C102" s="28">
        <f>INDEX(Invitati!$B:$B,$A102+ROW(Invitati!$A$1))&amp;""</f>
        <v/>
      </c>
      <c r="D102" s="28">
        <f>INDEX(Invitati!$C:$C,$A102+ROW(Invitati!$A$1))&amp;""</f>
        <v/>
      </c>
      <c r="E102" s="28">
        <f>INDEX(Invitati!$E:$E,$A102+ROW(Invitati!$A$1))&amp;""</f>
        <v/>
      </c>
      <c r="F102" s="28">
        <f>INDEX(Invitati!$F:$F,$A102+ROW(Invitati!$A$1))&amp;""</f>
        <v/>
      </c>
      <c r="G102" s="28">
        <f>IF(INDEX(Invitati!$G:$G,$A102+ROW(Invitati!$A$1))="Bambino","Bambino"&amp;IF(INDEX(Invitati!$H:$H,$A102+ROW(Invitati!$A$1))="",""," ("&amp;INDEX(Invitati!$H:$H,$A102+ROW(Invitati!$A$1))&amp;")"),INDEX(Invitati!$G:$G,$A102+ROW(Invitati!$A$1))&amp;"")</f>
        <v/>
      </c>
      <c r="H102" s="28">
        <f>INDEX(Invitati!$I:$I,$A102+ROW(Invitati!$A$1))&amp;""</f>
        <v/>
      </c>
      <c r="I102" s="28">
        <f>IF(OR(INDEX(Invitati!$K:$K,$A102+ROW(Invitati!$A$1))="Sì",AND(INDEX(Invitati!$B:$B,$A102+ROW(Invitati!$A$1))&lt;&gt;"",COUNTIFS(Invitati!$B$2:$B$501,INDEX(Invitati!$B:$B,$A102+ROW(Invitati!$A$1))&amp;"",Invitati!$K$2:$K$501,"Sì")&gt;0)),"Sì","")</f>
        <v/>
      </c>
      <c r="J102" s="28">
        <f>INDEX(Invitati!$L:$L,$A102+ROW(Invitati!$A$1))&amp;""</f>
        <v/>
      </c>
      <c r="K102" s="28">
        <f>MID(IF(INDEX(Invitati!$M:$M,$A102+ROW(Invitati!$A$1))="","",", "&amp;INDEX(Invitati!$M:$M,$A102+ROW(Invitati!$A$1)))&amp;IF(INDEX(Invitati!$N:$N,$A102+ROW(Invitati!$A$1))="","",", "&amp;INDEX(Invitati!$N:$N,$A102+ROW(Invitati!$A$1)))&amp;IF(OR(INDEX(Invitati!$O:$O,$A102+ROW(Invitati!$A$1))="",INDEX(Invitati!$O:$O,$A102+ROW(Invitati!$A$1))=Elenchi!$D$2),"",", "&amp;INDEX(Invitati!$O:$O,$A102+ROW(Invitati!$A$1))),3,200)</f>
        <v/>
      </c>
      <c r="L102" s="28">
        <f>INDEX(Invitati!$P:$P,$A102+ROW(Invitati!$A$1))&amp;""</f>
        <v/>
      </c>
      <c r="M102" s="28">
        <f>INDEX(Invitati!$Q:$Q,$A102+ROW(Invitati!$A$1))&amp;""</f>
        <v/>
      </c>
    </row>
    <row r="103" ht="24" customHeight="1">
      <c r="A103" s="27" t="n">
        <v>100</v>
      </c>
      <c r="B103" s="28">
        <f>INDEX(Invitati!$A:$A,$A103+ROW(Invitati!$A$1))&amp;""</f>
        <v/>
      </c>
      <c r="C103" s="28">
        <f>INDEX(Invitati!$B:$B,$A103+ROW(Invitati!$A$1))&amp;""</f>
        <v/>
      </c>
      <c r="D103" s="28">
        <f>INDEX(Invitati!$C:$C,$A103+ROW(Invitati!$A$1))&amp;""</f>
        <v/>
      </c>
      <c r="E103" s="28">
        <f>INDEX(Invitati!$E:$E,$A103+ROW(Invitati!$A$1))&amp;""</f>
        <v/>
      </c>
      <c r="F103" s="28">
        <f>INDEX(Invitati!$F:$F,$A103+ROW(Invitati!$A$1))&amp;""</f>
        <v/>
      </c>
      <c r="G103" s="28">
        <f>IF(INDEX(Invitati!$G:$G,$A103+ROW(Invitati!$A$1))="Bambino","Bambino"&amp;IF(INDEX(Invitati!$H:$H,$A103+ROW(Invitati!$A$1))="",""," ("&amp;INDEX(Invitati!$H:$H,$A103+ROW(Invitati!$A$1))&amp;")"),INDEX(Invitati!$G:$G,$A103+ROW(Invitati!$A$1))&amp;"")</f>
        <v/>
      </c>
      <c r="H103" s="28">
        <f>INDEX(Invitati!$I:$I,$A103+ROW(Invitati!$A$1))&amp;""</f>
        <v/>
      </c>
      <c r="I103" s="28">
        <f>IF(OR(INDEX(Invitati!$K:$K,$A103+ROW(Invitati!$A$1))="Sì",AND(INDEX(Invitati!$B:$B,$A103+ROW(Invitati!$A$1))&lt;&gt;"",COUNTIFS(Invitati!$B$2:$B$501,INDEX(Invitati!$B:$B,$A103+ROW(Invitati!$A$1))&amp;"",Invitati!$K$2:$K$501,"Sì")&gt;0)),"Sì","")</f>
        <v/>
      </c>
      <c r="J103" s="28">
        <f>INDEX(Invitati!$L:$L,$A103+ROW(Invitati!$A$1))&amp;""</f>
        <v/>
      </c>
      <c r="K103" s="28">
        <f>MID(IF(INDEX(Invitati!$M:$M,$A103+ROW(Invitati!$A$1))="","",", "&amp;INDEX(Invitati!$M:$M,$A103+ROW(Invitati!$A$1)))&amp;IF(INDEX(Invitati!$N:$N,$A103+ROW(Invitati!$A$1))="","",", "&amp;INDEX(Invitati!$N:$N,$A103+ROW(Invitati!$A$1)))&amp;IF(OR(INDEX(Invitati!$O:$O,$A103+ROW(Invitati!$A$1))="",INDEX(Invitati!$O:$O,$A103+ROW(Invitati!$A$1))=Elenchi!$D$2),"",", "&amp;INDEX(Invitati!$O:$O,$A103+ROW(Invitati!$A$1))),3,200)</f>
        <v/>
      </c>
      <c r="L103" s="28">
        <f>INDEX(Invitati!$P:$P,$A103+ROW(Invitati!$A$1))&amp;""</f>
        <v/>
      </c>
      <c r="M103" s="28">
        <f>INDEX(Invitati!$Q:$Q,$A103+ROW(Invitati!$A$1))&amp;""</f>
        <v/>
      </c>
    </row>
    <row r="104" ht="24" customHeight="1">
      <c r="A104" s="27" t="n">
        <v>101</v>
      </c>
      <c r="B104" s="28">
        <f>INDEX(Invitati!$A:$A,$A104+ROW(Invitati!$A$1))&amp;""</f>
        <v/>
      </c>
      <c r="C104" s="28">
        <f>INDEX(Invitati!$B:$B,$A104+ROW(Invitati!$A$1))&amp;""</f>
        <v/>
      </c>
      <c r="D104" s="28">
        <f>INDEX(Invitati!$C:$C,$A104+ROW(Invitati!$A$1))&amp;""</f>
        <v/>
      </c>
      <c r="E104" s="28">
        <f>INDEX(Invitati!$E:$E,$A104+ROW(Invitati!$A$1))&amp;""</f>
        <v/>
      </c>
      <c r="F104" s="28">
        <f>INDEX(Invitati!$F:$F,$A104+ROW(Invitati!$A$1))&amp;""</f>
        <v/>
      </c>
      <c r="G104" s="28">
        <f>IF(INDEX(Invitati!$G:$G,$A104+ROW(Invitati!$A$1))="Bambino","Bambino"&amp;IF(INDEX(Invitati!$H:$H,$A104+ROW(Invitati!$A$1))="",""," ("&amp;INDEX(Invitati!$H:$H,$A104+ROW(Invitati!$A$1))&amp;")"),INDEX(Invitati!$G:$G,$A104+ROW(Invitati!$A$1))&amp;"")</f>
        <v/>
      </c>
      <c r="H104" s="28">
        <f>INDEX(Invitati!$I:$I,$A104+ROW(Invitati!$A$1))&amp;""</f>
        <v/>
      </c>
      <c r="I104" s="28">
        <f>IF(OR(INDEX(Invitati!$K:$K,$A104+ROW(Invitati!$A$1))="Sì",AND(INDEX(Invitati!$B:$B,$A104+ROW(Invitati!$A$1))&lt;&gt;"",COUNTIFS(Invitati!$B$2:$B$501,INDEX(Invitati!$B:$B,$A104+ROW(Invitati!$A$1))&amp;"",Invitati!$K$2:$K$501,"Sì")&gt;0)),"Sì","")</f>
        <v/>
      </c>
      <c r="J104" s="28">
        <f>INDEX(Invitati!$L:$L,$A104+ROW(Invitati!$A$1))&amp;""</f>
        <v/>
      </c>
      <c r="K104" s="28">
        <f>MID(IF(INDEX(Invitati!$M:$M,$A104+ROW(Invitati!$A$1))="","",", "&amp;INDEX(Invitati!$M:$M,$A104+ROW(Invitati!$A$1)))&amp;IF(INDEX(Invitati!$N:$N,$A104+ROW(Invitati!$A$1))="","",", "&amp;INDEX(Invitati!$N:$N,$A104+ROW(Invitati!$A$1)))&amp;IF(OR(INDEX(Invitati!$O:$O,$A104+ROW(Invitati!$A$1))="",INDEX(Invitati!$O:$O,$A104+ROW(Invitati!$A$1))=Elenchi!$D$2),"",", "&amp;INDEX(Invitati!$O:$O,$A104+ROW(Invitati!$A$1))),3,200)</f>
        <v/>
      </c>
      <c r="L104" s="28">
        <f>INDEX(Invitati!$P:$P,$A104+ROW(Invitati!$A$1))&amp;""</f>
        <v/>
      </c>
      <c r="M104" s="28">
        <f>INDEX(Invitati!$Q:$Q,$A104+ROW(Invitati!$A$1))&amp;""</f>
        <v/>
      </c>
    </row>
    <row r="105" ht="24" customHeight="1">
      <c r="A105" s="27" t="n">
        <v>102</v>
      </c>
      <c r="B105" s="28">
        <f>INDEX(Invitati!$A:$A,$A105+ROW(Invitati!$A$1))&amp;""</f>
        <v/>
      </c>
      <c r="C105" s="28">
        <f>INDEX(Invitati!$B:$B,$A105+ROW(Invitati!$A$1))&amp;""</f>
        <v/>
      </c>
      <c r="D105" s="28">
        <f>INDEX(Invitati!$C:$C,$A105+ROW(Invitati!$A$1))&amp;""</f>
        <v/>
      </c>
      <c r="E105" s="28">
        <f>INDEX(Invitati!$E:$E,$A105+ROW(Invitati!$A$1))&amp;""</f>
        <v/>
      </c>
      <c r="F105" s="28">
        <f>INDEX(Invitati!$F:$F,$A105+ROW(Invitati!$A$1))&amp;""</f>
        <v/>
      </c>
      <c r="G105" s="28">
        <f>IF(INDEX(Invitati!$G:$G,$A105+ROW(Invitati!$A$1))="Bambino","Bambino"&amp;IF(INDEX(Invitati!$H:$H,$A105+ROW(Invitati!$A$1))="",""," ("&amp;INDEX(Invitati!$H:$H,$A105+ROW(Invitati!$A$1))&amp;")"),INDEX(Invitati!$G:$G,$A105+ROW(Invitati!$A$1))&amp;"")</f>
        <v/>
      </c>
      <c r="H105" s="28">
        <f>INDEX(Invitati!$I:$I,$A105+ROW(Invitati!$A$1))&amp;""</f>
        <v/>
      </c>
      <c r="I105" s="28">
        <f>IF(OR(INDEX(Invitati!$K:$K,$A105+ROW(Invitati!$A$1))="Sì",AND(INDEX(Invitati!$B:$B,$A105+ROW(Invitati!$A$1))&lt;&gt;"",COUNTIFS(Invitati!$B$2:$B$501,INDEX(Invitati!$B:$B,$A105+ROW(Invitati!$A$1))&amp;"",Invitati!$K$2:$K$501,"Sì")&gt;0)),"Sì","")</f>
        <v/>
      </c>
      <c r="J105" s="28">
        <f>INDEX(Invitati!$L:$L,$A105+ROW(Invitati!$A$1))&amp;""</f>
        <v/>
      </c>
      <c r="K105" s="28">
        <f>MID(IF(INDEX(Invitati!$M:$M,$A105+ROW(Invitati!$A$1))="","",", "&amp;INDEX(Invitati!$M:$M,$A105+ROW(Invitati!$A$1)))&amp;IF(INDEX(Invitati!$N:$N,$A105+ROW(Invitati!$A$1))="","",", "&amp;INDEX(Invitati!$N:$N,$A105+ROW(Invitati!$A$1)))&amp;IF(OR(INDEX(Invitati!$O:$O,$A105+ROW(Invitati!$A$1))="",INDEX(Invitati!$O:$O,$A105+ROW(Invitati!$A$1))=Elenchi!$D$2),"",", "&amp;INDEX(Invitati!$O:$O,$A105+ROW(Invitati!$A$1))),3,200)</f>
        <v/>
      </c>
      <c r="L105" s="28">
        <f>INDEX(Invitati!$P:$P,$A105+ROW(Invitati!$A$1))&amp;""</f>
        <v/>
      </c>
      <c r="M105" s="28">
        <f>INDEX(Invitati!$Q:$Q,$A105+ROW(Invitati!$A$1))&amp;""</f>
        <v/>
      </c>
    </row>
    <row r="106" ht="24" customHeight="1">
      <c r="A106" s="27" t="n">
        <v>103</v>
      </c>
      <c r="B106" s="28">
        <f>INDEX(Invitati!$A:$A,$A106+ROW(Invitati!$A$1))&amp;""</f>
        <v/>
      </c>
      <c r="C106" s="28">
        <f>INDEX(Invitati!$B:$B,$A106+ROW(Invitati!$A$1))&amp;""</f>
        <v/>
      </c>
      <c r="D106" s="28">
        <f>INDEX(Invitati!$C:$C,$A106+ROW(Invitati!$A$1))&amp;""</f>
        <v/>
      </c>
      <c r="E106" s="28">
        <f>INDEX(Invitati!$E:$E,$A106+ROW(Invitati!$A$1))&amp;""</f>
        <v/>
      </c>
      <c r="F106" s="28">
        <f>INDEX(Invitati!$F:$F,$A106+ROW(Invitati!$A$1))&amp;""</f>
        <v/>
      </c>
      <c r="G106" s="28">
        <f>IF(INDEX(Invitati!$G:$G,$A106+ROW(Invitati!$A$1))="Bambino","Bambino"&amp;IF(INDEX(Invitati!$H:$H,$A106+ROW(Invitati!$A$1))="",""," ("&amp;INDEX(Invitati!$H:$H,$A106+ROW(Invitati!$A$1))&amp;")"),INDEX(Invitati!$G:$G,$A106+ROW(Invitati!$A$1))&amp;"")</f>
        <v/>
      </c>
      <c r="H106" s="28">
        <f>INDEX(Invitati!$I:$I,$A106+ROW(Invitati!$A$1))&amp;""</f>
        <v/>
      </c>
      <c r="I106" s="28">
        <f>IF(OR(INDEX(Invitati!$K:$K,$A106+ROW(Invitati!$A$1))="Sì",AND(INDEX(Invitati!$B:$B,$A106+ROW(Invitati!$A$1))&lt;&gt;"",COUNTIFS(Invitati!$B$2:$B$501,INDEX(Invitati!$B:$B,$A106+ROW(Invitati!$A$1))&amp;"",Invitati!$K$2:$K$501,"Sì")&gt;0)),"Sì","")</f>
        <v/>
      </c>
      <c r="J106" s="28">
        <f>INDEX(Invitati!$L:$L,$A106+ROW(Invitati!$A$1))&amp;""</f>
        <v/>
      </c>
      <c r="K106" s="28">
        <f>MID(IF(INDEX(Invitati!$M:$M,$A106+ROW(Invitati!$A$1))="","",", "&amp;INDEX(Invitati!$M:$M,$A106+ROW(Invitati!$A$1)))&amp;IF(INDEX(Invitati!$N:$N,$A106+ROW(Invitati!$A$1))="","",", "&amp;INDEX(Invitati!$N:$N,$A106+ROW(Invitati!$A$1)))&amp;IF(OR(INDEX(Invitati!$O:$O,$A106+ROW(Invitati!$A$1))="",INDEX(Invitati!$O:$O,$A106+ROW(Invitati!$A$1))=Elenchi!$D$2),"",", "&amp;INDEX(Invitati!$O:$O,$A106+ROW(Invitati!$A$1))),3,200)</f>
        <v/>
      </c>
      <c r="L106" s="28">
        <f>INDEX(Invitati!$P:$P,$A106+ROW(Invitati!$A$1))&amp;""</f>
        <v/>
      </c>
      <c r="M106" s="28">
        <f>INDEX(Invitati!$Q:$Q,$A106+ROW(Invitati!$A$1))&amp;""</f>
        <v/>
      </c>
    </row>
    <row r="107" ht="24" customHeight="1">
      <c r="A107" s="27" t="n">
        <v>104</v>
      </c>
      <c r="B107" s="28">
        <f>INDEX(Invitati!$A:$A,$A107+ROW(Invitati!$A$1))&amp;""</f>
        <v/>
      </c>
      <c r="C107" s="28">
        <f>INDEX(Invitati!$B:$B,$A107+ROW(Invitati!$A$1))&amp;""</f>
        <v/>
      </c>
      <c r="D107" s="28">
        <f>INDEX(Invitati!$C:$C,$A107+ROW(Invitati!$A$1))&amp;""</f>
        <v/>
      </c>
      <c r="E107" s="28">
        <f>INDEX(Invitati!$E:$E,$A107+ROW(Invitati!$A$1))&amp;""</f>
        <v/>
      </c>
      <c r="F107" s="28">
        <f>INDEX(Invitati!$F:$F,$A107+ROW(Invitati!$A$1))&amp;""</f>
        <v/>
      </c>
      <c r="G107" s="28">
        <f>IF(INDEX(Invitati!$G:$G,$A107+ROW(Invitati!$A$1))="Bambino","Bambino"&amp;IF(INDEX(Invitati!$H:$H,$A107+ROW(Invitati!$A$1))="",""," ("&amp;INDEX(Invitati!$H:$H,$A107+ROW(Invitati!$A$1))&amp;")"),INDEX(Invitati!$G:$G,$A107+ROW(Invitati!$A$1))&amp;"")</f>
        <v/>
      </c>
      <c r="H107" s="28">
        <f>INDEX(Invitati!$I:$I,$A107+ROW(Invitati!$A$1))&amp;""</f>
        <v/>
      </c>
      <c r="I107" s="28">
        <f>IF(OR(INDEX(Invitati!$K:$K,$A107+ROW(Invitati!$A$1))="Sì",AND(INDEX(Invitati!$B:$B,$A107+ROW(Invitati!$A$1))&lt;&gt;"",COUNTIFS(Invitati!$B$2:$B$501,INDEX(Invitati!$B:$B,$A107+ROW(Invitati!$A$1))&amp;"",Invitati!$K$2:$K$501,"Sì")&gt;0)),"Sì","")</f>
        <v/>
      </c>
      <c r="J107" s="28">
        <f>INDEX(Invitati!$L:$L,$A107+ROW(Invitati!$A$1))&amp;""</f>
        <v/>
      </c>
      <c r="K107" s="28">
        <f>MID(IF(INDEX(Invitati!$M:$M,$A107+ROW(Invitati!$A$1))="","",", "&amp;INDEX(Invitati!$M:$M,$A107+ROW(Invitati!$A$1)))&amp;IF(INDEX(Invitati!$N:$N,$A107+ROW(Invitati!$A$1))="","",", "&amp;INDEX(Invitati!$N:$N,$A107+ROW(Invitati!$A$1)))&amp;IF(OR(INDEX(Invitati!$O:$O,$A107+ROW(Invitati!$A$1))="",INDEX(Invitati!$O:$O,$A107+ROW(Invitati!$A$1))=Elenchi!$D$2),"",", "&amp;INDEX(Invitati!$O:$O,$A107+ROW(Invitati!$A$1))),3,200)</f>
        <v/>
      </c>
      <c r="L107" s="28">
        <f>INDEX(Invitati!$P:$P,$A107+ROW(Invitati!$A$1))&amp;""</f>
        <v/>
      </c>
      <c r="M107" s="28">
        <f>INDEX(Invitati!$Q:$Q,$A107+ROW(Invitati!$A$1))&amp;""</f>
        <v/>
      </c>
    </row>
    <row r="108" ht="24" customHeight="1">
      <c r="A108" s="27" t="n">
        <v>105</v>
      </c>
      <c r="B108" s="28">
        <f>INDEX(Invitati!$A:$A,$A108+ROW(Invitati!$A$1))&amp;""</f>
        <v/>
      </c>
      <c r="C108" s="28">
        <f>INDEX(Invitati!$B:$B,$A108+ROW(Invitati!$A$1))&amp;""</f>
        <v/>
      </c>
      <c r="D108" s="28">
        <f>INDEX(Invitati!$C:$C,$A108+ROW(Invitati!$A$1))&amp;""</f>
        <v/>
      </c>
      <c r="E108" s="28">
        <f>INDEX(Invitati!$E:$E,$A108+ROW(Invitati!$A$1))&amp;""</f>
        <v/>
      </c>
      <c r="F108" s="28">
        <f>INDEX(Invitati!$F:$F,$A108+ROW(Invitati!$A$1))&amp;""</f>
        <v/>
      </c>
      <c r="G108" s="28">
        <f>IF(INDEX(Invitati!$G:$G,$A108+ROW(Invitati!$A$1))="Bambino","Bambino"&amp;IF(INDEX(Invitati!$H:$H,$A108+ROW(Invitati!$A$1))="",""," ("&amp;INDEX(Invitati!$H:$H,$A108+ROW(Invitati!$A$1))&amp;")"),INDEX(Invitati!$G:$G,$A108+ROW(Invitati!$A$1))&amp;"")</f>
        <v/>
      </c>
      <c r="H108" s="28">
        <f>INDEX(Invitati!$I:$I,$A108+ROW(Invitati!$A$1))&amp;""</f>
        <v/>
      </c>
      <c r="I108" s="28">
        <f>IF(OR(INDEX(Invitati!$K:$K,$A108+ROW(Invitati!$A$1))="Sì",AND(INDEX(Invitati!$B:$B,$A108+ROW(Invitati!$A$1))&lt;&gt;"",COUNTIFS(Invitati!$B$2:$B$501,INDEX(Invitati!$B:$B,$A108+ROW(Invitati!$A$1))&amp;"",Invitati!$K$2:$K$501,"Sì")&gt;0)),"Sì","")</f>
        <v/>
      </c>
      <c r="J108" s="28">
        <f>INDEX(Invitati!$L:$L,$A108+ROW(Invitati!$A$1))&amp;""</f>
        <v/>
      </c>
      <c r="K108" s="28">
        <f>MID(IF(INDEX(Invitati!$M:$M,$A108+ROW(Invitati!$A$1))="","",", "&amp;INDEX(Invitati!$M:$M,$A108+ROW(Invitati!$A$1)))&amp;IF(INDEX(Invitati!$N:$N,$A108+ROW(Invitati!$A$1))="","",", "&amp;INDEX(Invitati!$N:$N,$A108+ROW(Invitati!$A$1)))&amp;IF(OR(INDEX(Invitati!$O:$O,$A108+ROW(Invitati!$A$1))="",INDEX(Invitati!$O:$O,$A108+ROW(Invitati!$A$1))=Elenchi!$D$2),"",", "&amp;INDEX(Invitati!$O:$O,$A108+ROW(Invitati!$A$1))),3,200)</f>
        <v/>
      </c>
      <c r="L108" s="28">
        <f>INDEX(Invitati!$P:$P,$A108+ROW(Invitati!$A$1))&amp;""</f>
        <v/>
      </c>
      <c r="M108" s="28">
        <f>INDEX(Invitati!$Q:$Q,$A108+ROW(Invitati!$A$1))&amp;""</f>
        <v/>
      </c>
    </row>
    <row r="109" ht="24" customHeight="1">
      <c r="A109" s="27" t="n">
        <v>106</v>
      </c>
      <c r="B109" s="28">
        <f>INDEX(Invitati!$A:$A,$A109+ROW(Invitati!$A$1))&amp;""</f>
        <v/>
      </c>
      <c r="C109" s="28">
        <f>INDEX(Invitati!$B:$B,$A109+ROW(Invitati!$A$1))&amp;""</f>
        <v/>
      </c>
      <c r="D109" s="28">
        <f>INDEX(Invitati!$C:$C,$A109+ROW(Invitati!$A$1))&amp;""</f>
        <v/>
      </c>
      <c r="E109" s="28">
        <f>INDEX(Invitati!$E:$E,$A109+ROW(Invitati!$A$1))&amp;""</f>
        <v/>
      </c>
      <c r="F109" s="28">
        <f>INDEX(Invitati!$F:$F,$A109+ROW(Invitati!$A$1))&amp;""</f>
        <v/>
      </c>
      <c r="G109" s="28">
        <f>IF(INDEX(Invitati!$G:$G,$A109+ROW(Invitati!$A$1))="Bambino","Bambino"&amp;IF(INDEX(Invitati!$H:$H,$A109+ROW(Invitati!$A$1))="",""," ("&amp;INDEX(Invitati!$H:$H,$A109+ROW(Invitati!$A$1))&amp;")"),INDEX(Invitati!$G:$G,$A109+ROW(Invitati!$A$1))&amp;"")</f>
        <v/>
      </c>
      <c r="H109" s="28">
        <f>INDEX(Invitati!$I:$I,$A109+ROW(Invitati!$A$1))&amp;""</f>
        <v/>
      </c>
      <c r="I109" s="28">
        <f>IF(OR(INDEX(Invitati!$K:$K,$A109+ROW(Invitati!$A$1))="Sì",AND(INDEX(Invitati!$B:$B,$A109+ROW(Invitati!$A$1))&lt;&gt;"",COUNTIFS(Invitati!$B$2:$B$501,INDEX(Invitati!$B:$B,$A109+ROW(Invitati!$A$1))&amp;"",Invitati!$K$2:$K$501,"Sì")&gt;0)),"Sì","")</f>
        <v/>
      </c>
      <c r="J109" s="28">
        <f>INDEX(Invitati!$L:$L,$A109+ROW(Invitati!$A$1))&amp;""</f>
        <v/>
      </c>
      <c r="K109" s="28">
        <f>MID(IF(INDEX(Invitati!$M:$M,$A109+ROW(Invitati!$A$1))="","",", "&amp;INDEX(Invitati!$M:$M,$A109+ROW(Invitati!$A$1)))&amp;IF(INDEX(Invitati!$N:$N,$A109+ROW(Invitati!$A$1))="","",", "&amp;INDEX(Invitati!$N:$N,$A109+ROW(Invitati!$A$1)))&amp;IF(OR(INDEX(Invitati!$O:$O,$A109+ROW(Invitati!$A$1))="",INDEX(Invitati!$O:$O,$A109+ROW(Invitati!$A$1))=Elenchi!$D$2),"",", "&amp;INDEX(Invitati!$O:$O,$A109+ROW(Invitati!$A$1))),3,200)</f>
        <v/>
      </c>
      <c r="L109" s="28">
        <f>INDEX(Invitati!$P:$P,$A109+ROW(Invitati!$A$1))&amp;""</f>
        <v/>
      </c>
      <c r="M109" s="28">
        <f>INDEX(Invitati!$Q:$Q,$A109+ROW(Invitati!$A$1))&amp;""</f>
        <v/>
      </c>
    </row>
    <row r="110" ht="24" customHeight="1">
      <c r="A110" s="27" t="n">
        <v>107</v>
      </c>
      <c r="B110" s="28">
        <f>INDEX(Invitati!$A:$A,$A110+ROW(Invitati!$A$1))&amp;""</f>
        <v/>
      </c>
      <c r="C110" s="28">
        <f>INDEX(Invitati!$B:$B,$A110+ROW(Invitati!$A$1))&amp;""</f>
        <v/>
      </c>
      <c r="D110" s="28">
        <f>INDEX(Invitati!$C:$C,$A110+ROW(Invitati!$A$1))&amp;""</f>
        <v/>
      </c>
      <c r="E110" s="28">
        <f>INDEX(Invitati!$E:$E,$A110+ROW(Invitati!$A$1))&amp;""</f>
        <v/>
      </c>
      <c r="F110" s="28">
        <f>INDEX(Invitati!$F:$F,$A110+ROW(Invitati!$A$1))&amp;""</f>
        <v/>
      </c>
      <c r="G110" s="28">
        <f>IF(INDEX(Invitati!$G:$G,$A110+ROW(Invitati!$A$1))="Bambino","Bambino"&amp;IF(INDEX(Invitati!$H:$H,$A110+ROW(Invitati!$A$1))="",""," ("&amp;INDEX(Invitati!$H:$H,$A110+ROW(Invitati!$A$1))&amp;")"),INDEX(Invitati!$G:$G,$A110+ROW(Invitati!$A$1))&amp;"")</f>
        <v/>
      </c>
      <c r="H110" s="28">
        <f>INDEX(Invitati!$I:$I,$A110+ROW(Invitati!$A$1))&amp;""</f>
        <v/>
      </c>
      <c r="I110" s="28">
        <f>IF(OR(INDEX(Invitati!$K:$K,$A110+ROW(Invitati!$A$1))="Sì",AND(INDEX(Invitati!$B:$B,$A110+ROW(Invitati!$A$1))&lt;&gt;"",COUNTIFS(Invitati!$B$2:$B$501,INDEX(Invitati!$B:$B,$A110+ROW(Invitati!$A$1))&amp;"",Invitati!$K$2:$K$501,"Sì")&gt;0)),"Sì","")</f>
        <v/>
      </c>
      <c r="J110" s="28">
        <f>INDEX(Invitati!$L:$L,$A110+ROW(Invitati!$A$1))&amp;""</f>
        <v/>
      </c>
      <c r="K110" s="28">
        <f>MID(IF(INDEX(Invitati!$M:$M,$A110+ROW(Invitati!$A$1))="","",", "&amp;INDEX(Invitati!$M:$M,$A110+ROW(Invitati!$A$1)))&amp;IF(INDEX(Invitati!$N:$N,$A110+ROW(Invitati!$A$1))="","",", "&amp;INDEX(Invitati!$N:$N,$A110+ROW(Invitati!$A$1)))&amp;IF(OR(INDEX(Invitati!$O:$O,$A110+ROW(Invitati!$A$1))="",INDEX(Invitati!$O:$O,$A110+ROW(Invitati!$A$1))=Elenchi!$D$2),"",", "&amp;INDEX(Invitati!$O:$O,$A110+ROW(Invitati!$A$1))),3,200)</f>
        <v/>
      </c>
      <c r="L110" s="28">
        <f>INDEX(Invitati!$P:$P,$A110+ROW(Invitati!$A$1))&amp;""</f>
        <v/>
      </c>
      <c r="M110" s="28">
        <f>INDEX(Invitati!$Q:$Q,$A110+ROW(Invitati!$A$1))&amp;""</f>
        <v/>
      </c>
    </row>
    <row r="111" ht="24" customHeight="1">
      <c r="A111" s="27" t="n">
        <v>108</v>
      </c>
      <c r="B111" s="28">
        <f>INDEX(Invitati!$A:$A,$A111+ROW(Invitati!$A$1))&amp;""</f>
        <v/>
      </c>
      <c r="C111" s="28">
        <f>INDEX(Invitati!$B:$B,$A111+ROW(Invitati!$A$1))&amp;""</f>
        <v/>
      </c>
      <c r="D111" s="28">
        <f>INDEX(Invitati!$C:$C,$A111+ROW(Invitati!$A$1))&amp;""</f>
        <v/>
      </c>
      <c r="E111" s="28">
        <f>INDEX(Invitati!$E:$E,$A111+ROW(Invitati!$A$1))&amp;""</f>
        <v/>
      </c>
      <c r="F111" s="28">
        <f>INDEX(Invitati!$F:$F,$A111+ROW(Invitati!$A$1))&amp;""</f>
        <v/>
      </c>
      <c r="G111" s="28">
        <f>IF(INDEX(Invitati!$G:$G,$A111+ROW(Invitati!$A$1))="Bambino","Bambino"&amp;IF(INDEX(Invitati!$H:$H,$A111+ROW(Invitati!$A$1))="",""," ("&amp;INDEX(Invitati!$H:$H,$A111+ROW(Invitati!$A$1))&amp;")"),INDEX(Invitati!$G:$G,$A111+ROW(Invitati!$A$1))&amp;"")</f>
        <v/>
      </c>
      <c r="H111" s="28">
        <f>INDEX(Invitati!$I:$I,$A111+ROW(Invitati!$A$1))&amp;""</f>
        <v/>
      </c>
      <c r="I111" s="28">
        <f>IF(OR(INDEX(Invitati!$K:$K,$A111+ROW(Invitati!$A$1))="Sì",AND(INDEX(Invitati!$B:$B,$A111+ROW(Invitati!$A$1))&lt;&gt;"",COUNTIFS(Invitati!$B$2:$B$501,INDEX(Invitati!$B:$B,$A111+ROW(Invitati!$A$1))&amp;"",Invitati!$K$2:$K$501,"Sì")&gt;0)),"Sì","")</f>
        <v/>
      </c>
      <c r="J111" s="28">
        <f>INDEX(Invitati!$L:$L,$A111+ROW(Invitati!$A$1))&amp;""</f>
        <v/>
      </c>
      <c r="K111" s="28">
        <f>MID(IF(INDEX(Invitati!$M:$M,$A111+ROW(Invitati!$A$1))="","",", "&amp;INDEX(Invitati!$M:$M,$A111+ROW(Invitati!$A$1)))&amp;IF(INDEX(Invitati!$N:$N,$A111+ROW(Invitati!$A$1))="","",", "&amp;INDEX(Invitati!$N:$N,$A111+ROW(Invitati!$A$1)))&amp;IF(OR(INDEX(Invitati!$O:$O,$A111+ROW(Invitati!$A$1))="",INDEX(Invitati!$O:$O,$A111+ROW(Invitati!$A$1))=Elenchi!$D$2),"",", "&amp;INDEX(Invitati!$O:$O,$A111+ROW(Invitati!$A$1))),3,200)</f>
        <v/>
      </c>
      <c r="L111" s="28">
        <f>INDEX(Invitati!$P:$P,$A111+ROW(Invitati!$A$1))&amp;""</f>
        <v/>
      </c>
      <c r="M111" s="28">
        <f>INDEX(Invitati!$Q:$Q,$A111+ROW(Invitati!$A$1))&amp;""</f>
        <v/>
      </c>
    </row>
    <row r="112" ht="24" customHeight="1">
      <c r="A112" s="27" t="n">
        <v>109</v>
      </c>
      <c r="B112" s="28">
        <f>INDEX(Invitati!$A:$A,$A112+ROW(Invitati!$A$1))&amp;""</f>
        <v/>
      </c>
      <c r="C112" s="28">
        <f>INDEX(Invitati!$B:$B,$A112+ROW(Invitati!$A$1))&amp;""</f>
        <v/>
      </c>
      <c r="D112" s="28">
        <f>INDEX(Invitati!$C:$C,$A112+ROW(Invitati!$A$1))&amp;""</f>
        <v/>
      </c>
      <c r="E112" s="28">
        <f>INDEX(Invitati!$E:$E,$A112+ROW(Invitati!$A$1))&amp;""</f>
        <v/>
      </c>
      <c r="F112" s="28">
        <f>INDEX(Invitati!$F:$F,$A112+ROW(Invitati!$A$1))&amp;""</f>
        <v/>
      </c>
      <c r="G112" s="28">
        <f>IF(INDEX(Invitati!$G:$G,$A112+ROW(Invitati!$A$1))="Bambino","Bambino"&amp;IF(INDEX(Invitati!$H:$H,$A112+ROW(Invitati!$A$1))="",""," ("&amp;INDEX(Invitati!$H:$H,$A112+ROW(Invitati!$A$1))&amp;")"),INDEX(Invitati!$G:$G,$A112+ROW(Invitati!$A$1))&amp;"")</f>
        <v/>
      </c>
      <c r="H112" s="28">
        <f>INDEX(Invitati!$I:$I,$A112+ROW(Invitati!$A$1))&amp;""</f>
        <v/>
      </c>
      <c r="I112" s="28">
        <f>IF(OR(INDEX(Invitati!$K:$K,$A112+ROW(Invitati!$A$1))="Sì",AND(INDEX(Invitati!$B:$B,$A112+ROW(Invitati!$A$1))&lt;&gt;"",COUNTIFS(Invitati!$B$2:$B$501,INDEX(Invitati!$B:$B,$A112+ROW(Invitati!$A$1))&amp;"",Invitati!$K$2:$K$501,"Sì")&gt;0)),"Sì","")</f>
        <v/>
      </c>
      <c r="J112" s="28">
        <f>INDEX(Invitati!$L:$L,$A112+ROW(Invitati!$A$1))&amp;""</f>
        <v/>
      </c>
      <c r="K112" s="28">
        <f>MID(IF(INDEX(Invitati!$M:$M,$A112+ROW(Invitati!$A$1))="","",", "&amp;INDEX(Invitati!$M:$M,$A112+ROW(Invitati!$A$1)))&amp;IF(INDEX(Invitati!$N:$N,$A112+ROW(Invitati!$A$1))="","",", "&amp;INDEX(Invitati!$N:$N,$A112+ROW(Invitati!$A$1)))&amp;IF(OR(INDEX(Invitati!$O:$O,$A112+ROW(Invitati!$A$1))="",INDEX(Invitati!$O:$O,$A112+ROW(Invitati!$A$1))=Elenchi!$D$2),"",", "&amp;INDEX(Invitati!$O:$O,$A112+ROW(Invitati!$A$1))),3,200)</f>
        <v/>
      </c>
      <c r="L112" s="28">
        <f>INDEX(Invitati!$P:$P,$A112+ROW(Invitati!$A$1))&amp;""</f>
        <v/>
      </c>
      <c r="M112" s="28">
        <f>INDEX(Invitati!$Q:$Q,$A112+ROW(Invitati!$A$1))&amp;""</f>
        <v/>
      </c>
    </row>
    <row r="113" ht="24" customHeight="1">
      <c r="A113" s="27" t="n">
        <v>110</v>
      </c>
      <c r="B113" s="28">
        <f>INDEX(Invitati!$A:$A,$A113+ROW(Invitati!$A$1))&amp;""</f>
        <v/>
      </c>
      <c r="C113" s="28">
        <f>INDEX(Invitati!$B:$B,$A113+ROW(Invitati!$A$1))&amp;""</f>
        <v/>
      </c>
      <c r="D113" s="28">
        <f>INDEX(Invitati!$C:$C,$A113+ROW(Invitati!$A$1))&amp;""</f>
        <v/>
      </c>
      <c r="E113" s="28">
        <f>INDEX(Invitati!$E:$E,$A113+ROW(Invitati!$A$1))&amp;""</f>
        <v/>
      </c>
      <c r="F113" s="28">
        <f>INDEX(Invitati!$F:$F,$A113+ROW(Invitati!$A$1))&amp;""</f>
        <v/>
      </c>
      <c r="G113" s="28">
        <f>IF(INDEX(Invitati!$G:$G,$A113+ROW(Invitati!$A$1))="Bambino","Bambino"&amp;IF(INDEX(Invitati!$H:$H,$A113+ROW(Invitati!$A$1))="",""," ("&amp;INDEX(Invitati!$H:$H,$A113+ROW(Invitati!$A$1))&amp;")"),INDEX(Invitati!$G:$G,$A113+ROW(Invitati!$A$1))&amp;"")</f>
        <v/>
      </c>
      <c r="H113" s="28">
        <f>INDEX(Invitati!$I:$I,$A113+ROW(Invitati!$A$1))&amp;""</f>
        <v/>
      </c>
      <c r="I113" s="28">
        <f>IF(OR(INDEX(Invitati!$K:$K,$A113+ROW(Invitati!$A$1))="Sì",AND(INDEX(Invitati!$B:$B,$A113+ROW(Invitati!$A$1))&lt;&gt;"",COUNTIFS(Invitati!$B$2:$B$501,INDEX(Invitati!$B:$B,$A113+ROW(Invitati!$A$1))&amp;"",Invitati!$K$2:$K$501,"Sì")&gt;0)),"Sì","")</f>
        <v/>
      </c>
      <c r="J113" s="28">
        <f>INDEX(Invitati!$L:$L,$A113+ROW(Invitati!$A$1))&amp;""</f>
        <v/>
      </c>
      <c r="K113" s="28">
        <f>MID(IF(INDEX(Invitati!$M:$M,$A113+ROW(Invitati!$A$1))="","",", "&amp;INDEX(Invitati!$M:$M,$A113+ROW(Invitati!$A$1)))&amp;IF(INDEX(Invitati!$N:$N,$A113+ROW(Invitati!$A$1))="","",", "&amp;INDEX(Invitati!$N:$N,$A113+ROW(Invitati!$A$1)))&amp;IF(OR(INDEX(Invitati!$O:$O,$A113+ROW(Invitati!$A$1))="",INDEX(Invitati!$O:$O,$A113+ROW(Invitati!$A$1))=Elenchi!$D$2),"",", "&amp;INDEX(Invitati!$O:$O,$A113+ROW(Invitati!$A$1))),3,200)</f>
        <v/>
      </c>
      <c r="L113" s="28">
        <f>INDEX(Invitati!$P:$P,$A113+ROW(Invitati!$A$1))&amp;""</f>
        <v/>
      </c>
      <c r="M113" s="28">
        <f>INDEX(Invitati!$Q:$Q,$A113+ROW(Invitati!$A$1))&amp;""</f>
        <v/>
      </c>
    </row>
    <row r="114" ht="24" customHeight="1">
      <c r="A114" s="27" t="n">
        <v>111</v>
      </c>
      <c r="B114" s="28">
        <f>INDEX(Invitati!$A:$A,$A114+ROW(Invitati!$A$1))&amp;""</f>
        <v/>
      </c>
      <c r="C114" s="28">
        <f>INDEX(Invitati!$B:$B,$A114+ROW(Invitati!$A$1))&amp;""</f>
        <v/>
      </c>
      <c r="D114" s="28">
        <f>INDEX(Invitati!$C:$C,$A114+ROW(Invitati!$A$1))&amp;""</f>
        <v/>
      </c>
      <c r="E114" s="28">
        <f>INDEX(Invitati!$E:$E,$A114+ROW(Invitati!$A$1))&amp;""</f>
        <v/>
      </c>
      <c r="F114" s="28">
        <f>INDEX(Invitati!$F:$F,$A114+ROW(Invitati!$A$1))&amp;""</f>
        <v/>
      </c>
      <c r="G114" s="28">
        <f>IF(INDEX(Invitati!$G:$G,$A114+ROW(Invitati!$A$1))="Bambino","Bambino"&amp;IF(INDEX(Invitati!$H:$H,$A114+ROW(Invitati!$A$1))="",""," ("&amp;INDEX(Invitati!$H:$H,$A114+ROW(Invitati!$A$1))&amp;")"),INDEX(Invitati!$G:$G,$A114+ROW(Invitati!$A$1))&amp;"")</f>
        <v/>
      </c>
      <c r="H114" s="28">
        <f>INDEX(Invitati!$I:$I,$A114+ROW(Invitati!$A$1))&amp;""</f>
        <v/>
      </c>
      <c r="I114" s="28">
        <f>IF(OR(INDEX(Invitati!$K:$K,$A114+ROW(Invitati!$A$1))="Sì",AND(INDEX(Invitati!$B:$B,$A114+ROW(Invitati!$A$1))&lt;&gt;"",COUNTIFS(Invitati!$B$2:$B$501,INDEX(Invitati!$B:$B,$A114+ROW(Invitati!$A$1))&amp;"",Invitati!$K$2:$K$501,"Sì")&gt;0)),"Sì","")</f>
        <v/>
      </c>
      <c r="J114" s="28">
        <f>INDEX(Invitati!$L:$L,$A114+ROW(Invitati!$A$1))&amp;""</f>
        <v/>
      </c>
      <c r="K114" s="28">
        <f>MID(IF(INDEX(Invitati!$M:$M,$A114+ROW(Invitati!$A$1))="","",", "&amp;INDEX(Invitati!$M:$M,$A114+ROW(Invitati!$A$1)))&amp;IF(INDEX(Invitati!$N:$N,$A114+ROW(Invitati!$A$1))="","",", "&amp;INDEX(Invitati!$N:$N,$A114+ROW(Invitati!$A$1)))&amp;IF(OR(INDEX(Invitati!$O:$O,$A114+ROW(Invitati!$A$1))="",INDEX(Invitati!$O:$O,$A114+ROW(Invitati!$A$1))=Elenchi!$D$2),"",", "&amp;INDEX(Invitati!$O:$O,$A114+ROW(Invitati!$A$1))),3,200)</f>
        <v/>
      </c>
      <c r="L114" s="28">
        <f>INDEX(Invitati!$P:$P,$A114+ROW(Invitati!$A$1))&amp;""</f>
        <v/>
      </c>
      <c r="M114" s="28">
        <f>INDEX(Invitati!$Q:$Q,$A114+ROW(Invitati!$A$1))&amp;""</f>
        <v/>
      </c>
    </row>
    <row r="115" ht="24" customHeight="1">
      <c r="A115" s="27" t="n">
        <v>112</v>
      </c>
      <c r="B115" s="28">
        <f>INDEX(Invitati!$A:$A,$A115+ROW(Invitati!$A$1))&amp;""</f>
        <v/>
      </c>
      <c r="C115" s="28">
        <f>INDEX(Invitati!$B:$B,$A115+ROW(Invitati!$A$1))&amp;""</f>
        <v/>
      </c>
      <c r="D115" s="28">
        <f>INDEX(Invitati!$C:$C,$A115+ROW(Invitati!$A$1))&amp;""</f>
        <v/>
      </c>
      <c r="E115" s="28">
        <f>INDEX(Invitati!$E:$E,$A115+ROW(Invitati!$A$1))&amp;""</f>
        <v/>
      </c>
      <c r="F115" s="28">
        <f>INDEX(Invitati!$F:$F,$A115+ROW(Invitati!$A$1))&amp;""</f>
        <v/>
      </c>
      <c r="G115" s="28">
        <f>IF(INDEX(Invitati!$G:$G,$A115+ROW(Invitati!$A$1))="Bambino","Bambino"&amp;IF(INDEX(Invitati!$H:$H,$A115+ROW(Invitati!$A$1))="",""," ("&amp;INDEX(Invitati!$H:$H,$A115+ROW(Invitati!$A$1))&amp;")"),INDEX(Invitati!$G:$G,$A115+ROW(Invitati!$A$1))&amp;"")</f>
        <v/>
      </c>
      <c r="H115" s="28">
        <f>INDEX(Invitati!$I:$I,$A115+ROW(Invitati!$A$1))&amp;""</f>
        <v/>
      </c>
      <c r="I115" s="28">
        <f>IF(OR(INDEX(Invitati!$K:$K,$A115+ROW(Invitati!$A$1))="Sì",AND(INDEX(Invitati!$B:$B,$A115+ROW(Invitati!$A$1))&lt;&gt;"",COUNTIFS(Invitati!$B$2:$B$501,INDEX(Invitati!$B:$B,$A115+ROW(Invitati!$A$1))&amp;"",Invitati!$K$2:$K$501,"Sì")&gt;0)),"Sì","")</f>
        <v/>
      </c>
      <c r="J115" s="28">
        <f>INDEX(Invitati!$L:$L,$A115+ROW(Invitati!$A$1))&amp;""</f>
        <v/>
      </c>
      <c r="K115" s="28">
        <f>MID(IF(INDEX(Invitati!$M:$M,$A115+ROW(Invitati!$A$1))="","",", "&amp;INDEX(Invitati!$M:$M,$A115+ROW(Invitati!$A$1)))&amp;IF(INDEX(Invitati!$N:$N,$A115+ROW(Invitati!$A$1))="","",", "&amp;INDEX(Invitati!$N:$N,$A115+ROW(Invitati!$A$1)))&amp;IF(OR(INDEX(Invitati!$O:$O,$A115+ROW(Invitati!$A$1))="",INDEX(Invitati!$O:$O,$A115+ROW(Invitati!$A$1))=Elenchi!$D$2),"",", "&amp;INDEX(Invitati!$O:$O,$A115+ROW(Invitati!$A$1))),3,200)</f>
        <v/>
      </c>
      <c r="L115" s="28">
        <f>INDEX(Invitati!$P:$P,$A115+ROW(Invitati!$A$1))&amp;""</f>
        <v/>
      </c>
      <c r="M115" s="28">
        <f>INDEX(Invitati!$Q:$Q,$A115+ROW(Invitati!$A$1))&amp;""</f>
        <v/>
      </c>
    </row>
    <row r="116" ht="24" customHeight="1">
      <c r="A116" s="27" t="n">
        <v>113</v>
      </c>
      <c r="B116" s="28">
        <f>INDEX(Invitati!$A:$A,$A116+ROW(Invitati!$A$1))&amp;""</f>
        <v/>
      </c>
      <c r="C116" s="28">
        <f>INDEX(Invitati!$B:$B,$A116+ROW(Invitati!$A$1))&amp;""</f>
        <v/>
      </c>
      <c r="D116" s="28">
        <f>INDEX(Invitati!$C:$C,$A116+ROW(Invitati!$A$1))&amp;""</f>
        <v/>
      </c>
      <c r="E116" s="28">
        <f>INDEX(Invitati!$E:$E,$A116+ROW(Invitati!$A$1))&amp;""</f>
        <v/>
      </c>
      <c r="F116" s="28">
        <f>INDEX(Invitati!$F:$F,$A116+ROW(Invitati!$A$1))&amp;""</f>
        <v/>
      </c>
      <c r="G116" s="28">
        <f>IF(INDEX(Invitati!$G:$G,$A116+ROW(Invitati!$A$1))="Bambino","Bambino"&amp;IF(INDEX(Invitati!$H:$H,$A116+ROW(Invitati!$A$1))="",""," ("&amp;INDEX(Invitati!$H:$H,$A116+ROW(Invitati!$A$1))&amp;")"),INDEX(Invitati!$G:$G,$A116+ROW(Invitati!$A$1))&amp;"")</f>
        <v/>
      </c>
      <c r="H116" s="28">
        <f>INDEX(Invitati!$I:$I,$A116+ROW(Invitati!$A$1))&amp;""</f>
        <v/>
      </c>
      <c r="I116" s="28">
        <f>IF(OR(INDEX(Invitati!$K:$K,$A116+ROW(Invitati!$A$1))="Sì",AND(INDEX(Invitati!$B:$B,$A116+ROW(Invitati!$A$1))&lt;&gt;"",COUNTIFS(Invitati!$B$2:$B$501,INDEX(Invitati!$B:$B,$A116+ROW(Invitati!$A$1))&amp;"",Invitati!$K$2:$K$501,"Sì")&gt;0)),"Sì","")</f>
        <v/>
      </c>
      <c r="J116" s="28">
        <f>INDEX(Invitati!$L:$L,$A116+ROW(Invitati!$A$1))&amp;""</f>
        <v/>
      </c>
      <c r="K116" s="28">
        <f>MID(IF(INDEX(Invitati!$M:$M,$A116+ROW(Invitati!$A$1))="","",", "&amp;INDEX(Invitati!$M:$M,$A116+ROW(Invitati!$A$1)))&amp;IF(INDEX(Invitati!$N:$N,$A116+ROW(Invitati!$A$1))="","",", "&amp;INDEX(Invitati!$N:$N,$A116+ROW(Invitati!$A$1)))&amp;IF(OR(INDEX(Invitati!$O:$O,$A116+ROW(Invitati!$A$1))="",INDEX(Invitati!$O:$O,$A116+ROW(Invitati!$A$1))=Elenchi!$D$2),"",", "&amp;INDEX(Invitati!$O:$O,$A116+ROW(Invitati!$A$1))),3,200)</f>
        <v/>
      </c>
      <c r="L116" s="28">
        <f>INDEX(Invitati!$P:$P,$A116+ROW(Invitati!$A$1))&amp;""</f>
        <v/>
      </c>
      <c r="M116" s="28">
        <f>INDEX(Invitati!$Q:$Q,$A116+ROW(Invitati!$A$1))&amp;""</f>
        <v/>
      </c>
    </row>
    <row r="117" ht="24" customHeight="1">
      <c r="A117" s="27" t="n">
        <v>114</v>
      </c>
      <c r="B117" s="28">
        <f>INDEX(Invitati!$A:$A,$A117+ROW(Invitati!$A$1))&amp;""</f>
        <v/>
      </c>
      <c r="C117" s="28">
        <f>INDEX(Invitati!$B:$B,$A117+ROW(Invitati!$A$1))&amp;""</f>
        <v/>
      </c>
      <c r="D117" s="28">
        <f>INDEX(Invitati!$C:$C,$A117+ROW(Invitati!$A$1))&amp;""</f>
        <v/>
      </c>
      <c r="E117" s="28">
        <f>INDEX(Invitati!$E:$E,$A117+ROW(Invitati!$A$1))&amp;""</f>
        <v/>
      </c>
      <c r="F117" s="28">
        <f>INDEX(Invitati!$F:$F,$A117+ROW(Invitati!$A$1))&amp;""</f>
        <v/>
      </c>
      <c r="G117" s="28">
        <f>IF(INDEX(Invitati!$G:$G,$A117+ROW(Invitati!$A$1))="Bambino","Bambino"&amp;IF(INDEX(Invitati!$H:$H,$A117+ROW(Invitati!$A$1))="",""," ("&amp;INDEX(Invitati!$H:$H,$A117+ROW(Invitati!$A$1))&amp;")"),INDEX(Invitati!$G:$G,$A117+ROW(Invitati!$A$1))&amp;"")</f>
        <v/>
      </c>
      <c r="H117" s="28">
        <f>INDEX(Invitati!$I:$I,$A117+ROW(Invitati!$A$1))&amp;""</f>
        <v/>
      </c>
      <c r="I117" s="28">
        <f>IF(OR(INDEX(Invitati!$K:$K,$A117+ROW(Invitati!$A$1))="Sì",AND(INDEX(Invitati!$B:$B,$A117+ROW(Invitati!$A$1))&lt;&gt;"",COUNTIFS(Invitati!$B$2:$B$501,INDEX(Invitati!$B:$B,$A117+ROW(Invitati!$A$1))&amp;"",Invitati!$K$2:$K$501,"Sì")&gt;0)),"Sì","")</f>
        <v/>
      </c>
      <c r="J117" s="28">
        <f>INDEX(Invitati!$L:$L,$A117+ROW(Invitati!$A$1))&amp;""</f>
        <v/>
      </c>
      <c r="K117" s="28">
        <f>MID(IF(INDEX(Invitati!$M:$M,$A117+ROW(Invitati!$A$1))="","",", "&amp;INDEX(Invitati!$M:$M,$A117+ROW(Invitati!$A$1)))&amp;IF(INDEX(Invitati!$N:$N,$A117+ROW(Invitati!$A$1))="","",", "&amp;INDEX(Invitati!$N:$N,$A117+ROW(Invitati!$A$1)))&amp;IF(OR(INDEX(Invitati!$O:$O,$A117+ROW(Invitati!$A$1))="",INDEX(Invitati!$O:$O,$A117+ROW(Invitati!$A$1))=Elenchi!$D$2),"",", "&amp;INDEX(Invitati!$O:$O,$A117+ROW(Invitati!$A$1))),3,200)</f>
        <v/>
      </c>
      <c r="L117" s="28">
        <f>INDEX(Invitati!$P:$P,$A117+ROW(Invitati!$A$1))&amp;""</f>
        <v/>
      </c>
      <c r="M117" s="28">
        <f>INDEX(Invitati!$Q:$Q,$A117+ROW(Invitati!$A$1))&amp;""</f>
        <v/>
      </c>
    </row>
    <row r="118" ht="24" customHeight="1">
      <c r="A118" s="27" t="n">
        <v>115</v>
      </c>
      <c r="B118" s="28">
        <f>INDEX(Invitati!$A:$A,$A118+ROW(Invitati!$A$1))&amp;""</f>
        <v/>
      </c>
      <c r="C118" s="28">
        <f>INDEX(Invitati!$B:$B,$A118+ROW(Invitati!$A$1))&amp;""</f>
        <v/>
      </c>
      <c r="D118" s="28">
        <f>INDEX(Invitati!$C:$C,$A118+ROW(Invitati!$A$1))&amp;""</f>
        <v/>
      </c>
      <c r="E118" s="28">
        <f>INDEX(Invitati!$E:$E,$A118+ROW(Invitati!$A$1))&amp;""</f>
        <v/>
      </c>
      <c r="F118" s="28">
        <f>INDEX(Invitati!$F:$F,$A118+ROW(Invitati!$A$1))&amp;""</f>
        <v/>
      </c>
      <c r="G118" s="28">
        <f>IF(INDEX(Invitati!$G:$G,$A118+ROW(Invitati!$A$1))="Bambino","Bambino"&amp;IF(INDEX(Invitati!$H:$H,$A118+ROW(Invitati!$A$1))="",""," ("&amp;INDEX(Invitati!$H:$H,$A118+ROW(Invitati!$A$1))&amp;")"),INDEX(Invitati!$G:$G,$A118+ROW(Invitati!$A$1))&amp;"")</f>
        <v/>
      </c>
      <c r="H118" s="28">
        <f>INDEX(Invitati!$I:$I,$A118+ROW(Invitati!$A$1))&amp;""</f>
        <v/>
      </c>
      <c r="I118" s="28">
        <f>IF(OR(INDEX(Invitati!$K:$K,$A118+ROW(Invitati!$A$1))="Sì",AND(INDEX(Invitati!$B:$B,$A118+ROW(Invitati!$A$1))&lt;&gt;"",COUNTIFS(Invitati!$B$2:$B$501,INDEX(Invitati!$B:$B,$A118+ROW(Invitati!$A$1))&amp;"",Invitati!$K$2:$K$501,"Sì")&gt;0)),"Sì","")</f>
        <v/>
      </c>
      <c r="J118" s="28">
        <f>INDEX(Invitati!$L:$L,$A118+ROW(Invitati!$A$1))&amp;""</f>
        <v/>
      </c>
      <c r="K118" s="28">
        <f>MID(IF(INDEX(Invitati!$M:$M,$A118+ROW(Invitati!$A$1))="","",", "&amp;INDEX(Invitati!$M:$M,$A118+ROW(Invitati!$A$1)))&amp;IF(INDEX(Invitati!$N:$N,$A118+ROW(Invitati!$A$1))="","",", "&amp;INDEX(Invitati!$N:$N,$A118+ROW(Invitati!$A$1)))&amp;IF(OR(INDEX(Invitati!$O:$O,$A118+ROW(Invitati!$A$1))="",INDEX(Invitati!$O:$O,$A118+ROW(Invitati!$A$1))=Elenchi!$D$2),"",", "&amp;INDEX(Invitati!$O:$O,$A118+ROW(Invitati!$A$1))),3,200)</f>
        <v/>
      </c>
      <c r="L118" s="28">
        <f>INDEX(Invitati!$P:$P,$A118+ROW(Invitati!$A$1))&amp;""</f>
        <v/>
      </c>
      <c r="M118" s="28">
        <f>INDEX(Invitati!$Q:$Q,$A118+ROW(Invitati!$A$1))&amp;""</f>
        <v/>
      </c>
    </row>
    <row r="119" ht="24" customHeight="1">
      <c r="A119" s="27" t="n">
        <v>116</v>
      </c>
      <c r="B119" s="28">
        <f>INDEX(Invitati!$A:$A,$A119+ROW(Invitati!$A$1))&amp;""</f>
        <v/>
      </c>
      <c r="C119" s="28">
        <f>INDEX(Invitati!$B:$B,$A119+ROW(Invitati!$A$1))&amp;""</f>
        <v/>
      </c>
      <c r="D119" s="28">
        <f>INDEX(Invitati!$C:$C,$A119+ROW(Invitati!$A$1))&amp;""</f>
        <v/>
      </c>
      <c r="E119" s="28">
        <f>INDEX(Invitati!$E:$E,$A119+ROW(Invitati!$A$1))&amp;""</f>
        <v/>
      </c>
      <c r="F119" s="28">
        <f>INDEX(Invitati!$F:$F,$A119+ROW(Invitati!$A$1))&amp;""</f>
        <v/>
      </c>
      <c r="G119" s="28">
        <f>IF(INDEX(Invitati!$G:$G,$A119+ROW(Invitati!$A$1))="Bambino","Bambino"&amp;IF(INDEX(Invitati!$H:$H,$A119+ROW(Invitati!$A$1))="",""," ("&amp;INDEX(Invitati!$H:$H,$A119+ROW(Invitati!$A$1))&amp;")"),INDEX(Invitati!$G:$G,$A119+ROW(Invitati!$A$1))&amp;"")</f>
        <v/>
      </c>
      <c r="H119" s="28">
        <f>INDEX(Invitati!$I:$I,$A119+ROW(Invitati!$A$1))&amp;""</f>
        <v/>
      </c>
      <c r="I119" s="28">
        <f>IF(OR(INDEX(Invitati!$K:$K,$A119+ROW(Invitati!$A$1))="Sì",AND(INDEX(Invitati!$B:$B,$A119+ROW(Invitati!$A$1))&lt;&gt;"",COUNTIFS(Invitati!$B$2:$B$501,INDEX(Invitati!$B:$B,$A119+ROW(Invitati!$A$1))&amp;"",Invitati!$K$2:$K$501,"Sì")&gt;0)),"Sì","")</f>
        <v/>
      </c>
      <c r="J119" s="28">
        <f>INDEX(Invitati!$L:$L,$A119+ROW(Invitati!$A$1))&amp;""</f>
        <v/>
      </c>
      <c r="K119" s="28">
        <f>MID(IF(INDEX(Invitati!$M:$M,$A119+ROW(Invitati!$A$1))="","",", "&amp;INDEX(Invitati!$M:$M,$A119+ROW(Invitati!$A$1)))&amp;IF(INDEX(Invitati!$N:$N,$A119+ROW(Invitati!$A$1))="","",", "&amp;INDEX(Invitati!$N:$N,$A119+ROW(Invitati!$A$1)))&amp;IF(OR(INDEX(Invitati!$O:$O,$A119+ROW(Invitati!$A$1))="",INDEX(Invitati!$O:$O,$A119+ROW(Invitati!$A$1))=Elenchi!$D$2),"",", "&amp;INDEX(Invitati!$O:$O,$A119+ROW(Invitati!$A$1))),3,200)</f>
        <v/>
      </c>
      <c r="L119" s="28">
        <f>INDEX(Invitati!$P:$P,$A119+ROW(Invitati!$A$1))&amp;""</f>
        <v/>
      </c>
      <c r="M119" s="28">
        <f>INDEX(Invitati!$Q:$Q,$A119+ROW(Invitati!$A$1))&amp;""</f>
        <v/>
      </c>
    </row>
    <row r="120" ht="24" customHeight="1">
      <c r="A120" s="27" t="n">
        <v>117</v>
      </c>
      <c r="B120" s="28">
        <f>INDEX(Invitati!$A:$A,$A120+ROW(Invitati!$A$1))&amp;""</f>
        <v/>
      </c>
      <c r="C120" s="28">
        <f>INDEX(Invitati!$B:$B,$A120+ROW(Invitati!$A$1))&amp;""</f>
        <v/>
      </c>
      <c r="D120" s="28">
        <f>INDEX(Invitati!$C:$C,$A120+ROW(Invitati!$A$1))&amp;""</f>
        <v/>
      </c>
      <c r="E120" s="28">
        <f>INDEX(Invitati!$E:$E,$A120+ROW(Invitati!$A$1))&amp;""</f>
        <v/>
      </c>
      <c r="F120" s="28">
        <f>INDEX(Invitati!$F:$F,$A120+ROW(Invitati!$A$1))&amp;""</f>
        <v/>
      </c>
      <c r="G120" s="28">
        <f>IF(INDEX(Invitati!$G:$G,$A120+ROW(Invitati!$A$1))="Bambino","Bambino"&amp;IF(INDEX(Invitati!$H:$H,$A120+ROW(Invitati!$A$1))="",""," ("&amp;INDEX(Invitati!$H:$H,$A120+ROW(Invitati!$A$1))&amp;")"),INDEX(Invitati!$G:$G,$A120+ROW(Invitati!$A$1))&amp;"")</f>
        <v/>
      </c>
      <c r="H120" s="28">
        <f>INDEX(Invitati!$I:$I,$A120+ROW(Invitati!$A$1))&amp;""</f>
        <v/>
      </c>
      <c r="I120" s="28">
        <f>IF(OR(INDEX(Invitati!$K:$K,$A120+ROW(Invitati!$A$1))="Sì",AND(INDEX(Invitati!$B:$B,$A120+ROW(Invitati!$A$1))&lt;&gt;"",COUNTIFS(Invitati!$B$2:$B$501,INDEX(Invitati!$B:$B,$A120+ROW(Invitati!$A$1))&amp;"",Invitati!$K$2:$K$501,"Sì")&gt;0)),"Sì","")</f>
        <v/>
      </c>
      <c r="J120" s="28">
        <f>INDEX(Invitati!$L:$L,$A120+ROW(Invitati!$A$1))&amp;""</f>
        <v/>
      </c>
      <c r="K120" s="28">
        <f>MID(IF(INDEX(Invitati!$M:$M,$A120+ROW(Invitati!$A$1))="","",", "&amp;INDEX(Invitati!$M:$M,$A120+ROW(Invitati!$A$1)))&amp;IF(INDEX(Invitati!$N:$N,$A120+ROW(Invitati!$A$1))="","",", "&amp;INDEX(Invitati!$N:$N,$A120+ROW(Invitati!$A$1)))&amp;IF(OR(INDEX(Invitati!$O:$O,$A120+ROW(Invitati!$A$1))="",INDEX(Invitati!$O:$O,$A120+ROW(Invitati!$A$1))=Elenchi!$D$2),"",", "&amp;INDEX(Invitati!$O:$O,$A120+ROW(Invitati!$A$1))),3,200)</f>
        <v/>
      </c>
      <c r="L120" s="28">
        <f>INDEX(Invitati!$P:$P,$A120+ROW(Invitati!$A$1))&amp;""</f>
        <v/>
      </c>
      <c r="M120" s="28">
        <f>INDEX(Invitati!$Q:$Q,$A120+ROW(Invitati!$A$1))&amp;""</f>
        <v/>
      </c>
    </row>
    <row r="121" ht="24" customHeight="1">
      <c r="A121" s="27" t="n">
        <v>118</v>
      </c>
      <c r="B121" s="28">
        <f>INDEX(Invitati!$A:$A,$A121+ROW(Invitati!$A$1))&amp;""</f>
        <v/>
      </c>
      <c r="C121" s="28">
        <f>INDEX(Invitati!$B:$B,$A121+ROW(Invitati!$A$1))&amp;""</f>
        <v/>
      </c>
      <c r="D121" s="28">
        <f>INDEX(Invitati!$C:$C,$A121+ROW(Invitati!$A$1))&amp;""</f>
        <v/>
      </c>
      <c r="E121" s="28">
        <f>INDEX(Invitati!$E:$E,$A121+ROW(Invitati!$A$1))&amp;""</f>
        <v/>
      </c>
      <c r="F121" s="28">
        <f>INDEX(Invitati!$F:$F,$A121+ROW(Invitati!$A$1))&amp;""</f>
        <v/>
      </c>
      <c r="G121" s="28">
        <f>IF(INDEX(Invitati!$G:$G,$A121+ROW(Invitati!$A$1))="Bambino","Bambino"&amp;IF(INDEX(Invitati!$H:$H,$A121+ROW(Invitati!$A$1))="",""," ("&amp;INDEX(Invitati!$H:$H,$A121+ROW(Invitati!$A$1))&amp;")"),INDEX(Invitati!$G:$G,$A121+ROW(Invitati!$A$1))&amp;"")</f>
        <v/>
      </c>
      <c r="H121" s="28">
        <f>INDEX(Invitati!$I:$I,$A121+ROW(Invitati!$A$1))&amp;""</f>
        <v/>
      </c>
      <c r="I121" s="28">
        <f>IF(OR(INDEX(Invitati!$K:$K,$A121+ROW(Invitati!$A$1))="Sì",AND(INDEX(Invitati!$B:$B,$A121+ROW(Invitati!$A$1))&lt;&gt;"",COUNTIFS(Invitati!$B$2:$B$501,INDEX(Invitati!$B:$B,$A121+ROW(Invitati!$A$1))&amp;"",Invitati!$K$2:$K$501,"Sì")&gt;0)),"Sì","")</f>
        <v/>
      </c>
      <c r="J121" s="28">
        <f>INDEX(Invitati!$L:$L,$A121+ROW(Invitati!$A$1))&amp;""</f>
        <v/>
      </c>
      <c r="K121" s="28">
        <f>MID(IF(INDEX(Invitati!$M:$M,$A121+ROW(Invitati!$A$1))="","",", "&amp;INDEX(Invitati!$M:$M,$A121+ROW(Invitati!$A$1)))&amp;IF(INDEX(Invitati!$N:$N,$A121+ROW(Invitati!$A$1))="","",", "&amp;INDEX(Invitati!$N:$N,$A121+ROW(Invitati!$A$1)))&amp;IF(OR(INDEX(Invitati!$O:$O,$A121+ROW(Invitati!$A$1))="",INDEX(Invitati!$O:$O,$A121+ROW(Invitati!$A$1))=Elenchi!$D$2),"",", "&amp;INDEX(Invitati!$O:$O,$A121+ROW(Invitati!$A$1))),3,200)</f>
        <v/>
      </c>
      <c r="L121" s="28">
        <f>INDEX(Invitati!$P:$P,$A121+ROW(Invitati!$A$1))&amp;""</f>
        <v/>
      </c>
      <c r="M121" s="28">
        <f>INDEX(Invitati!$Q:$Q,$A121+ROW(Invitati!$A$1))&amp;""</f>
        <v/>
      </c>
    </row>
    <row r="122" ht="24" customHeight="1">
      <c r="A122" s="27" t="n">
        <v>119</v>
      </c>
      <c r="B122" s="28">
        <f>INDEX(Invitati!$A:$A,$A122+ROW(Invitati!$A$1))&amp;""</f>
        <v/>
      </c>
      <c r="C122" s="28">
        <f>INDEX(Invitati!$B:$B,$A122+ROW(Invitati!$A$1))&amp;""</f>
        <v/>
      </c>
      <c r="D122" s="28">
        <f>INDEX(Invitati!$C:$C,$A122+ROW(Invitati!$A$1))&amp;""</f>
        <v/>
      </c>
      <c r="E122" s="28">
        <f>INDEX(Invitati!$E:$E,$A122+ROW(Invitati!$A$1))&amp;""</f>
        <v/>
      </c>
      <c r="F122" s="28">
        <f>INDEX(Invitati!$F:$F,$A122+ROW(Invitati!$A$1))&amp;""</f>
        <v/>
      </c>
      <c r="G122" s="28">
        <f>IF(INDEX(Invitati!$G:$G,$A122+ROW(Invitati!$A$1))="Bambino","Bambino"&amp;IF(INDEX(Invitati!$H:$H,$A122+ROW(Invitati!$A$1))="",""," ("&amp;INDEX(Invitati!$H:$H,$A122+ROW(Invitati!$A$1))&amp;")"),INDEX(Invitati!$G:$G,$A122+ROW(Invitati!$A$1))&amp;"")</f>
        <v/>
      </c>
      <c r="H122" s="28">
        <f>INDEX(Invitati!$I:$I,$A122+ROW(Invitati!$A$1))&amp;""</f>
        <v/>
      </c>
      <c r="I122" s="28">
        <f>IF(OR(INDEX(Invitati!$K:$K,$A122+ROW(Invitati!$A$1))="Sì",AND(INDEX(Invitati!$B:$B,$A122+ROW(Invitati!$A$1))&lt;&gt;"",COUNTIFS(Invitati!$B$2:$B$501,INDEX(Invitati!$B:$B,$A122+ROW(Invitati!$A$1))&amp;"",Invitati!$K$2:$K$501,"Sì")&gt;0)),"Sì","")</f>
        <v/>
      </c>
      <c r="J122" s="28">
        <f>INDEX(Invitati!$L:$L,$A122+ROW(Invitati!$A$1))&amp;""</f>
        <v/>
      </c>
      <c r="K122" s="28">
        <f>MID(IF(INDEX(Invitati!$M:$M,$A122+ROW(Invitati!$A$1))="","",", "&amp;INDEX(Invitati!$M:$M,$A122+ROW(Invitati!$A$1)))&amp;IF(INDEX(Invitati!$N:$N,$A122+ROW(Invitati!$A$1))="","",", "&amp;INDEX(Invitati!$N:$N,$A122+ROW(Invitati!$A$1)))&amp;IF(OR(INDEX(Invitati!$O:$O,$A122+ROW(Invitati!$A$1))="",INDEX(Invitati!$O:$O,$A122+ROW(Invitati!$A$1))=Elenchi!$D$2),"",", "&amp;INDEX(Invitati!$O:$O,$A122+ROW(Invitati!$A$1))),3,200)</f>
        <v/>
      </c>
      <c r="L122" s="28">
        <f>INDEX(Invitati!$P:$P,$A122+ROW(Invitati!$A$1))&amp;""</f>
        <v/>
      </c>
      <c r="M122" s="28">
        <f>INDEX(Invitati!$Q:$Q,$A122+ROW(Invitati!$A$1))&amp;""</f>
        <v/>
      </c>
    </row>
    <row r="123" ht="24" customHeight="1">
      <c r="A123" s="27" t="n">
        <v>120</v>
      </c>
      <c r="B123" s="28">
        <f>INDEX(Invitati!$A:$A,$A123+ROW(Invitati!$A$1))&amp;""</f>
        <v/>
      </c>
      <c r="C123" s="28">
        <f>INDEX(Invitati!$B:$B,$A123+ROW(Invitati!$A$1))&amp;""</f>
        <v/>
      </c>
      <c r="D123" s="28">
        <f>INDEX(Invitati!$C:$C,$A123+ROW(Invitati!$A$1))&amp;""</f>
        <v/>
      </c>
      <c r="E123" s="28">
        <f>INDEX(Invitati!$E:$E,$A123+ROW(Invitati!$A$1))&amp;""</f>
        <v/>
      </c>
      <c r="F123" s="28">
        <f>INDEX(Invitati!$F:$F,$A123+ROW(Invitati!$A$1))&amp;""</f>
        <v/>
      </c>
      <c r="G123" s="28">
        <f>IF(INDEX(Invitati!$G:$G,$A123+ROW(Invitati!$A$1))="Bambino","Bambino"&amp;IF(INDEX(Invitati!$H:$H,$A123+ROW(Invitati!$A$1))="",""," ("&amp;INDEX(Invitati!$H:$H,$A123+ROW(Invitati!$A$1))&amp;")"),INDEX(Invitati!$G:$G,$A123+ROW(Invitati!$A$1))&amp;"")</f>
        <v/>
      </c>
      <c r="H123" s="28">
        <f>INDEX(Invitati!$I:$I,$A123+ROW(Invitati!$A$1))&amp;""</f>
        <v/>
      </c>
      <c r="I123" s="28">
        <f>IF(OR(INDEX(Invitati!$K:$K,$A123+ROW(Invitati!$A$1))="Sì",AND(INDEX(Invitati!$B:$B,$A123+ROW(Invitati!$A$1))&lt;&gt;"",COUNTIFS(Invitati!$B$2:$B$501,INDEX(Invitati!$B:$B,$A123+ROW(Invitati!$A$1))&amp;"",Invitati!$K$2:$K$501,"Sì")&gt;0)),"Sì","")</f>
        <v/>
      </c>
      <c r="J123" s="28">
        <f>INDEX(Invitati!$L:$L,$A123+ROW(Invitati!$A$1))&amp;""</f>
        <v/>
      </c>
      <c r="K123" s="28">
        <f>MID(IF(INDEX(Invitati!$M:$M,$A123+ROW(Invitati!$A$1))="","",", "&amp;INDEX(Invitati!$M:$M,$A123+ROW(Invitati!$A$1)))&amp;IF(INDEX(Invitati!$N:$N,$A123+ROW(Invitati!$A$1))="","",", "&amp;INDEX(Invitati!$N:$N,$A123+ROW(Invitati!$A$1)))&amp;IF(OR(INDEX(Invitati!$O:$O,$A123+ROW(Invitati!$A$1))="",INDEX(Invitati!$O:$O,$A123+ROW(Invitati!$A$1))=Elenchi!$D$2),"",", "&amp;INDEX(Invitati!$O:$O,$A123+ROW(Invitati!$A$1))),3,200)</f>
        <v/>
      </c>
      <c r="L123" s="28">
        <f>INDEX(Invitati!$P:$P,$A123+ROW(Invitati!$A$1))&amp;""</f>
        <v/>
      </c>
      <c r="M123" s="28">
        <f>INDEX(Invitati!$Q:$Q,$A123+ROW(Invitati!$A$1))&amp;""</f>
        <v/>
      </c>
    </row>
    <row r="124" ht="24" customHeight="1">
      <c r="A124" s="27" t="n">
        <v>121</v>
      </c>
      <c r="B124" s="28">
        <f>INDEX(Invitati!$A:$A,$A124+ROW(Invitati!$A$1))&amp;""</f>
        <v/>
      </c>
      <c r="C124" s="28">
        <f>INDEX(Invitati!$B:$B,$A124+ROW(Invitati!$A$1))&amp;""</f>
        <v/>
      </c>
      <c r="D124" s="28">
        <f>INDEX(Invitati!$C:$C,$A124+ROW(Invitati!$A$1))&amp;""</f>
        <v/>
      </c>
      <c r="E124" s="28">
        <f>INDEX(Invitati!$E:$E,$A124+ROW(Invitati!$A$1))&amp;""</f>
        <v/>
      </c>
      <c r="F124" s="28">
        <f>INDEX(Invitati!$F:$F,$A124+ROW(Invitati!$A$1))&amp;""</f>
        <v/>
      </c>
      <c r="G124" s="28">
        <f>IF(INDEX(Invitati!$G:$G,$A124+ROW(Invitati!$A$1))="Bambino","Bambino"&amp;IF(INDEX(Invitati!$H:$H,$A124+ROW(Invitati!$A$1))="",""," ("&amp;INDEX(Invitati!$H:$H,$A124+ROW(Invitati!$A$1))&amp;")"),INDEX(Invitati!$G:$G,$A124+ROW(Invitati!$A$1))&amp;"")</f>
        <v/>
      </c>
      <c r="H124" s="28">
        <f>INDEX(Invitati!$I:$I,$A124+ROW(Invitati!$A$1))&amp;""</f>
        <v/>
      </c>
      <c r="I124" s="28">
        <f>IF(OR(INDEX(Invitati!$K:$K,$A124+ROW(Invitati!$A$1))="Sì",AND(INDEX(Invitati!$B:$B,$A124+ROW(Invitati!$A$1))&lt;&gt;"",COUNTIFS(Invitati!$B$2:$B$501,INDEX(Invitati!$B:$B,$A124+ROW(Invitati!$A$1))&amp;"",Invitati!$K$2:$K$501,"Sì")&gt;0)),"Sì","")</f>
        <v/>
      </c>
      <c r="J124" s="28">
        <f>INDEX(Invitati!$L:$L,$A124+ROW(Invitati!$A$1))&amp;""</f>
        <v/>
      </c>
      <c r="K124" s="28">
        <f>MID(IF(INDEX(Invitati!$M:$M,$A124+ROW(Invitati!$A$1))="","",", "&amp;INDEX(Invitati!$M:$M,$A124+ROW(Invitati!$A$1)))&amp;IF(INDEX(Invitati!$N:$N,$A124+ROW(Invitati!$A$1))="","",", "&amp;INDEX(Invitati!$N:$N,$A124+ROW(Invitati!$A$1)))&amp;IF(OR(INDEX(Invitati!$O:$O,$A124+ROW(Invitati!$A$1))="",INDEX(Invitati!$O:$O,$A124+ROW(Invitati!$A$1))=Elenchi!$D$2),"",", "&amp;INDEX(Invitati!$O:$O,$A124+ROW(Invitati!$A$1))),3,200)</f>
        <v/>
      </c>
      <c r="L124" s="28">
        <f>INDEX(Invitati!$P:$P,$A124+ROW(Invitati!$A$1))&amp;""</f>
        <v/>
      </c>
      <c r="M124" s="28">
        <f>INDEX(Invitati!$Q:$Q,$A124+ROW(Invitati!$A$1))&amp;""</f>
        <v/>
      </c>
    </row>
    <row r="125" ht="24" customHeight="1">
      <c r="A125" s="27" t="n">
        <v>122</v>
      </c>
      <c r="B125" s="28">
        <f>INDEX(Invitati!$A:$A,$A125+ROW(Invitati!$A$1))&amp;""</f>
        <v/>
      </c>
      <c r="C125" s="28">
        <f>INDEX(Invitati!$B:$B,$A125+ROW(Invitati!$A$1))&amp;""</f>
        <v/>
      </c>
      <c r="D125" s="28">
        <f>INDEX(Invitati!$C:$C,$A125+ROW(Invitati!$A$1))&amp;""</f>
        <v/>
      </c>
      <c r="E125" s="28">
        <f>INDEX(Invitati!$E:$E,$A125+ROW(Invitati!$A$1))&amp;""</f>
        <v/>
      </c>
      <c r="F125" s="28">
        <f>INDEX(Invitati!$F:$F,$A125+ROW(Invitati!$A$1))&amp;""</f>
        <v/>
      </c>
      <c r="G125" s="28">
        <f>IF(INDEX(Invitati!$G:$G,$A125+ROW(Invitati!$A$1))="Bambino","Bambino"&amp;IF(INDEX(Invitati!$H:$H,$A125+ROW(Invitati!$A$1))="",""," ("&amp;INDEX(Invitati!$H:$H,$A125+ROW(Invitati!$A$1))&amp;")"),INDEX(Invitati!$G:$G,$A125+ROW(Invitati!$A$1))&amp;"")</f>
        <v/>
      </c>
      <c r="H125" s="28">
        <f>INDEX(Invitati!$I:$I,$A125+ROW(Invitati!$A$1))&amp;""</f>
        <v/>
      </c>
      <c r="I125" s="28">
        <f>IF(OR(INDEX(Invitati!$K:$K,$A125+ROW(Invitati!$A$1))="Sì",AND(INDEX(Invitati!$B:$B,$A125+ROW(Invitati!$A$1))&lt;&gt;"",COUNTIFS(Invitati!$B$2:$B$501,INDEX(Invitati!$B:$B,$A125+ROW(Invitati!$A$1))&amp;"",Invitati!$K$2:$K$501,"Sì")&gt;0)),"Sì","")</f>
        <v/>
      </c>
      <c r="J125" s="28">
        <f>INDEX(Invitati!$L:$L,$A125+ROW(Invitati!$A$1))&amp;""</f>
        <v/>
      </c>
      <c r="K125" s="28">
        <f>MID(IF(INDEX(Invitati!$M:$M,$A125+ROW(Invitati!$A$1))="","",", "&amp;INDEX(Invitati!$M:$M,$A125+ROW(Invitati!$A$1)))&amp;IF(INDEX(Invitati!$N:$N,$A125+ROW(Invitati!$A$1))="","",", "&amp;INDEX(Invitati!$N:$N,$A125+ROW(Invitati!$A$1)))&amp;IF(OR(INDEX(Invitati!$O:$O,$A125+ROW(Invitati!$A$1))="",INDEX(Invitati!$O:$O,$A125+ROW(Invitati!$A$1))=Elenchi!$D$2),"",", "&amp;INDEX(Invitati!$O:$O,$A125+ROW(Invitati!$A$1))),3,200)</f>
        <v/>
      </c>
      <c r="L125" s="28">
        <f>INDEX(Invitati!$P:$P,$A125+ROW(Invitati!$A$1))&amp;""</f>
        <v/>
      </c>
      <c r="M125" s="28">
        <f>INDEX(Invitati!$Q:$Q,$A125+ROW(Invitati!$A$1))&amp;""</f>
        <v/>
      </c>
    </row>
    <row r="126" ht="24" customHeight="1">
      <c r="A126" s="27" t="n">
        <v>123</v>
      </c>
      <c r="B126" s="28">
        <f>INDEX(Invitati!$A:$A,$A126+ROW(Invitati!$A$1))&amp;""</f>
        <v/>
      </c>
      <c r="C126" s="28">
        <f>INDEX(Invitati!$B:$B,$A126+ROW(Invitati!$A$1))&amp;""</f>
        <v/>
      </c>
      <c r="D126" s="28">
        <f>INDEX(Invitati!$C:$C,$A126+ROW(Invitati!$A$1))&amp;""</f>
        <v/>
      </c>
      <c r="E126" s="28">
        <f>INDEX(Invitati!$E:$E,$A126+ROW(Invitati!$A$1))&amp;""</f>
        <v/>
      </c>
      <c r="F126" s="28">
        <f>INDEX(Invitati!$F:$F,$A126+ROW(Invitati!$A$1))&amp;""</f>
        <v/>
      </c>
      <c r="G126" s="28">
        <f>IF(INDEX(Invitati!$G:$G,$A126+ROW(Invitati!$A$1))="Bambino","Bambino"&amp;IF(INDEX(Invitati!$H:$H,$A126+ROW(Invitati!$A$1))="",""," ("&amp;INDEX(Invitati!$H:$H,$A126+ROW(Invitati!$A$1))&amp;")"),INDEX(Invitati!$G:$G,$A126+ROW(Invitati!$A$1))&amp;"")</f>
        <v/>
      </c>
      <c r="H126" s="28">
        <f>INDEX(Invitati!$I:$I,$A126+ROW(Invitati!$A$1))&amp;""</f>
        <v/>
      </c>
      <c r="I126" s="28">
        <f>IF(OR(INDEX(Invitati!$K:$K,$A126+ROW(Invitati!$A$1))="Sì",AND(INDEX(Invitati!$B:$B,$A126+ROW(Invitati!$A$1))&lt;&gt;"",COUNTIFS(Invitati!$B$2:$B$501,INDEX(Invitati!$B:$B,$A126+ROW(Invitati!$A$1))&amp;"",Invitati!$K$2:$K$501,"Sì")&gt;0)),"Sì","")</f>
        <v/>
      </c>
      <c r="J126" s="28">
        <f>INDEX(Invitati!$L:$L,$A126+ROW(Invitati!$A$1))&amp;""</f>
        <v/>
      </c>
      <c r="K126" s="28">
        <f>MID(IF(INDEX(Invitati!$M:$M,$A126+ROW(Invitati!$A$1))="","",", "&amp;INDEX(Invitati!$M:$M,$A126+ROW(Invitati!$A$1)))&amp;IF(INDEX(Invitati!$N:$N,$A126+ROW(Invitati!$A$1))="","",", "&amp;INDEX(Invitati!$N:$N,$A126+ROW(Invitati!$A$1)))&amp;IF(OR(INDEX(Invitati!$O:$O,$A126+ROW(Invitati!$A$1))="",INDEX(Invitati!$O:$O,$A126+ROW(Invitati!$A$1))=Elenchi!$D$2),"",", "&amp;INDEX(Invitati!$O:$O,$A126+ROW(Invitati!$A$1))),3,200)</f>
        <v/>
      </c>
      <c r="L126" s="28">
        <f>INDEX(Invitati!$P:$P,$A126+ROW(Invitati!$A$1))&amp;""</f>
        <v/>
      </c>
      <c r="M126" s="28">
        <f>INDEX(Invitati!$Q:$Q,$A126+ROW(Invitati!$A$1))&amp;""</f>
        <v/>
      </c>
    </row>
    <row r="127" ht="24" customHeight="1">
      <c r="A127" s="27" t="n">
        <v>124</v>
      </c>
      <c r="B127" s="28">
        <f>INDEX(Invitati!$A:$A,$A127+ROW(Invitati!$A$1))&amp;""</f>
        <v/>
      </c>
      <c r="C127" s="28">
        <f>INDEX(Invitati!$B:$B,$A127+ROW(Invitati!$A$1))&amp;""</f>
        <v/>
      </c>
      <c r="D127" s="28">
        <f>INDEX(Invitati!$C:$C,$A127+ROW(Invitati!$A$1))&amp;""</f>
        <v/>
      </c>
      <c r="E127" s="28">
        <f>INDEX(Invitati!$E:$E,$A127+ROW(Invitati!$A$1))&amp;""</f>
        <v/>
      </c>
      <c r="F127" s="28">
        <f>INDEX(Invitati!$F:$F,$A127+ROW(Invitati!$A$1))&amp;""</f>
        <v/>
      </c>
      <c r="G127" s="28">
        <f>IF(INDEX(Invitati!$G:$G,$A127+ROW(Invitati!$A$1))="Bambino","Bambino"&amp;IF(INDEX(Invitati!$H:$H,$A127+ROW(Invitati!$A$1))="",""," ("&amp;INDEX(Invitati!$H:$H,$A127+ROW(Invitati!$A$1))&amp;")"),INDEX(Invitati!$G:$G,$A127+ROW(Invitati!$A$1))&amp;"")</f>
        <v/>
      </c>
      <c r="H127" s="28">
        <f>INDEX(Invitati!$I:$I,$A127+ROW(Invitati!$A$1))&amp;""</f>
        <v/>
      </c>
      <c r="I127" s="28">
        <f>IF(OR(INDEX(Invitati!$K:$K,$A127+ROW(Invitati!$A$1))="Sì",AND(INDEX(Invitati!$B:$B,$A127+ROW(Invitati!$A$1))&lt;&gt;"",COUNTIFS(Invitati!$B$2:$B$501,INDEX(Invitati!$B:$B,$A127+ROW(Invitati!$A$1))&amp;"",Invitati!$K$2:$K$501,"Sì")&gt;0)),"Sì","")</f>
        <v/>
      </c>
      <c r="J127" s="28">
        <f>INDEX(Invitati!$L:$L,$A127+ROW(Invitati!$A$1))&amp;""</f>
        <v/>
      </c>
      <c r="K127" s="28">
        <f>MID(IF(INDEX(Invitati!$M:$M,$A127+ROW(Invitati!$A$1))="","",", "&amp;INDEX(Invitati!$M:$M,$A127+ROW(Invitati!$A$1)))&amp;IF(INDEX(Invitati!$N:$N,$A127+ROW(Invitati!$A$1))="","",", "&amp;INDEX(Invitati!$N:$N,$A127+ROW(Invitati!$A$1)))&amp;IF(OR(INDEX(Invitati!$O:$O,$A127+ROW(Invitati!$A$1))="",INDEX(Invitati!$O:$O,$A127+ROW(Invitati!$A$1))=Elenchi!$D$2),"",", "&amp;INDEX(Invitati!$O:$O,$A127+ROW(Invitati!$A$1))),3,200)</f>
        <v/>
      </c>
      <c r="L127" s="28">
        <f>INDEX(Invitati!$P:$P,$A127+ROW(Invitati!$A$1))&amp;""</f>
        <v/>
      </c>
      <c r="M127" s="28">
        <f>INDEX(Invitati!$Q:$Q,$A127+ROW(Invitati!$A$1))&amp;""</f>
        <v/>
      </c>
    </row>
    <row r="128" ht="24" customHeight="1">
      <c r="A128" s="27" t="n">
        <v>125</v>
      </c>
      <c r="B128" s="28">
        <f>INDEX(Invitati!$A:$A,$A128+ROW(Invitati!$A$1))&amp;""</f>
        <v/>
      </c>
      <c r="C128" s="28">
        <f>INDEX(Invitati!$B:$B,$A128+ROW(Invitati!$A$1))&amp;""</f>
        <v/>
      </c>
      <c r="D128" s="28">
        <f>INDEX(Invitati!$C:$C,$A128+ROW(Invitati!$A$1))&amp;""</f>
        <v/>
      </c>
      <c r="E128" s="28">
        <f>INDEX(Invitati!$E:$E,$A128+ROW(Invitati!$A$1))&amp;""</f>
        <v/>
      </c>
      <c r="F128" s="28">
        <f>INDEX(Invitati!$F:$F,$A128+ROW(Invitati!$A$1))&amp;""</f>
        <v/>
      </c>
      <c r="G128" s="28">
        <f>IF(INDEX(Invitati!$G:$G,$A128+ROW(Invitati!$A$1))="Bambino","Bambino"&amp;IF(INDEX(Invitati!$H:$H,$A128+ROW(Invitati!$A$1))="",""," ("&amp;INDEX(Invitati!$H:$H,$A128+ROW(Invitati!$A$1))&amp;")"),INDEX(Invitati!$G:$G,$A128+ROW(Invitati!$A$1))&amp;"")</f>
        <v/>
      </c>
      <c r="H128" s="28">
        <f>INDEX(Invitati!$I:$I,$A128+ROW(Invitati!$A$1))&amp;""</f>
        <v/>
      </c>
      <c r="I128" s="28">
        <f>IF(OR(INDEX(Invitati!$K:$K,$A128+ROW(Invitati!$A$1))="Sì",AND(INDEX(Invitati!$B:$B,$A128+ROW(Invitati!$A$1))&lt;&gt;"",COUNTIFS(Invitati!$B$2:$B$501,INDEX(Invitati!$B:$B,$A128+ROW(Invitati!$A$1))&amp;"",Invitati!$K$2:$K$501,"Sì")&gt;0)),"Sì","")</f>
        <v/>
      </c>
      <c r="J128" s="28">
        <f>INDEX(Invitati!$L:$L,$A128+ROW(Invitati!$A$1))&amp;""</f>
        <v/>
      </c>
      <c r="K128" s="28">
        <f>MID(IF(INDEX(Invitati!$M:$M,$A128+ROW(Invitati!$A$1))="","",", "&amp;INDEX(Invitati!$M:$M,$A128+ROW(Invitati!$A$1)))&amp;IF(INDEX(Invitati!$N:$N,$A128+ROW(Invitati!$A$1))="","",", "&amp;INDEX(Invitati!$N:$N,$A128+ROW(Invitati!$A$1)))&amp;IF(OR(INDEX(Invitati!$O:$O,$A128+ROW(Invitati!$A$1))="",INDEX(Invitati!$O:$O,$A128+ROW(Invitati!$A$1))=Elenchi!$D$2),"",", "&amp;INDEX(Invitati!$O:$O,$A128+ROW(Invitati!$A$1))),3,200)</f>
        <v/>
      </c>
      <c r="L128" s="28">
        <f>INDEX(Invitati!$P:$P,$A128+ROW(Invitati!$A$1))&amp;""</f>
        <v/>
      </c>
      <c r="M128" s="28">
        <f>INDEX(Invitati!$Q:$Q,$A128+ROW(Invitati!$A$1))&amp;""</f>
        <v/>
      </c>
    </row>
    <row r="129" ht="24" customHeight="1">
      <c r="A129" s="27" t="n">
        <v>126</v>
      </c>
      <c r="B129" s="28">
        <f>INDEX(Invitati!$A:$A,$A129+ROW(Invitati!$A$1))&amp;""</f>
        <v/>
      </c>
      <c r="C129" s="28">
        <f>INDEX(Invitati!$B:$B,$A129+ROW(Invitati!$A$1))&amp;""</f>
        <v/>
      </c>
      <c r="D129" s="28">
        <f>INDEX(Invitati!$C:$C,$A129+ROW(Invitati!$A$1))&amp;""</f>
        <v/>
      </c>
      <c r="E129" s="28">
        <f>INDEX(Invitati!$E:$E,$A129+ROW(Invitati!$A$1))&amp;""</f>
        <v/>
      </c>
      <c r="F129" s="28">
        <f>INDEX(Invitati!$F:$F,$A129+ROW(Invitati!$A$1))&amp;""</f>
        <v/>
      </c>
      <c r="G129" s="28">
        <f>IF(INDEX(Invitati!$G:$G,$A129+ROW(Invitati!$A$1))="Bambino","Bambino"&amp;IF(INDEX(Invitati!$H:$H,$A129+ROW(Invitati!$A$1))="",""," ("&amp;INDEX(Invitati!$H:$H,$A129+ROW(Invitati!$A$1))&amp;")"),INDEX(Invitati!$G:$G,$A129+ROW(Invitati!$A$1))&amp;"")</f>
        <v/>
      </c>
      <c r="H129" s="28">
        <f>INDEX(Invitati!$I:$I,$A129+ROW(Invitati!$A$1))&amp;""</f>
        <v/>
      </c>
      <c r="I129" s="28">
        <f>IF(OR(INDEX(Invitati!$K:$K,$A129+ROW(Invitati!$A$1))="Sì",AND(INDEX(Invitati!$B:$B,$A129+ROW(Invitati!$A$1))&lt;&gt;"",COUNTIFS(Invitati!$B$2:$B$501,INDEX(Invitati!$B:$B,$A129+ROW(Invitati!$A$1))&amp;"",Invitati!$K$2:$K$501,"Sì")&gt;0)),"Sì","")</f>
        <v/>
      </c>
      <c r="J129" s="28">
        <f>INDEX(Invitati!$L:$L,$A129+ROW(Invitati!$A$1))&amp;""</f>
        <v/>
      </c>
      <c r="K129" s="28">
        <f>MID(IF(INDEX(Invitati!$M:$M,$A129+ROW(Invitati!$A$1))="","",", "&amp;INDEX(Invitati!$M:$M,$A129+ROW(Invitati!$A$1)))&amp;IF(INDEX(Invitati!$N:$N,$A129+ROW(Invitati!$A$1))="","",", "&amp;INDEX(Invitati!$N:$N,$A129+ROW(Invitati!$A$1)))&amp;IF(OR(INDEX(Invitati!$O:$O,$A129+ROW(Invitati!$A$1))="",INDEX(Invitati!$O:$O,$A129+ROW(Invitati!$A$1))=Elenchi!$D$2),"",", "&amp;INDEX(Invitati!$O:$O,$A129+ROW(Invitati!$A$1))),3,200)</f>
        <v/>
      </c>
      <c r="L129" s="28">
        <f>INDEX(Invitati!$P:$P,$A129+ROW(Invitati!$A$1))&amp;""</f>
        <v/>
      </c>
      <c r="M129" s="28">
        <f>INDEX(Invitati!$Q:$Q,$A129+ROW(Invitati!$A$1))&amp;""</f>
        <v/>
      </c>
    </row>
    <row r="130" ht="24" customHeight="1">
      <c r="A130" s="27" t="n">
        <v>127</v>
      </c>
      <c r="B130" s="28">
        <f>INDEX(Invitati!$A:$A,$A130+ROW(Invitati!$A$1))&amp;""</f>
        <v/>
      </c>
      <c r="C130" s="28">
        <f>INDEX(Invitati!$B:$B,$A130+ROW(Invitati!$A$1))&amp;""</f>
        <v/>
      </c>
      <c r="D130" s="28">
        <f>INDEX(Invitati!$C:$C,$A130+ROW(Invitati!$A$1))&amp;""</f>
        <v/>
      </c>
      <c r="E130" s="28">
        <f>INDEX(Invitati!$E:$E,$A130+ROW(Invitati!$A$1))&amp;""</f>
        <v/>
      </c>
      <c r="F130" s="28">
        <f>INDEX(Invitati!$F:$F,$A130+ROW(Invitati!$A$1))&amp;""</f>
        <v/>
      </c>
      <c r="G130" s="28">
        <f>IF(INDEX(Invitati!$G:$G,$A130+ROW(Invitati!$A$1))="Bambino","Bambino"&amp;IF(INDEX(Invitati!$H:$H,$A130+ROW(Invitati!$A$1))="",""," ("&amp;INDEX(Invitati!$H:$H,$A130+ROW(Invitati!$A$1))&amp;")"),INDEX(Invitati!$G:$G,$A130+ROW(Invitati!$A$1))&amp;"")</f>
        <v/>
      </c>
      <c r="H130" s="28">
        <f>INDEX(Invitati!$I:$I,$A130+ROW(Invitati!$A$1))&amp;""</f>
        <v/>
      </c>
      <c r="I130" s="28">
        <f>IF(OR(INDEX(Invitati!$K:$K,$A130+ROW(Invitati!$A$1))="Sì",AND(INDEX(Invitati!$B:$B,$A130+ROW(Invitati!$A$1))&lt;&gt;"",COUNTIFS(Invitati!$B$2:$B$501,INDEX(Invitati!$B:$B,$A130+ROW(Invitati!$A$1))&amp;"",Invitati!$K$2:$K$501,"Sì")&gt;0)),"Sì","")</f>
        <v/>
      </c>
      <c r="J130" s="28">
        <f>INDEX(Invitati!$L:$L,$A130+ROW(Invitati!$A$1))&amp;""</f>
        <v/>
      </c>
      <c r="K130" s="28">
        <f>MID(IF(INDEX(Invitati!$M:$M,$A130+ROW(Invitati!$A$1))="","",", "&amp;INDEX(Invitati!$M:$M,$A130+ROW(Invitati!$A$1)))&amp;IF(INDEX(Invitati!$N:$N,$A130+ROW(Invitati!$A$1))="","",", "&amp;INDEX(Invitati!$N:$N,$A130+ROW(Invitati!$A$1)))&amp;IF(OR(INDEX(Invitati!$O:$O,$A130+ROW(Invitati!$A$1))="",INDEX(Invitati!$O:$O,$A130+ROW(Invitati!$A$1))=Elenchi!$D$2),"",", "&amp;INDEX(Invitati!$O:$O,$A130+ROW(Invitati!$A$1))),3,200)</f>
        <v/>
      </c>
      <c r="L130" s="28">
        <f>INDEX(Invitati!$P:$P,$A130+ROW(Invitati!$A$1))&amp;""</f>
        <v/>
      </c>
      <c r="M130" s="28">
        <f>INDEX(Invitati!$Q:$Q,$A130+ROW(Invitati!$A$1))&amp;""</f>
        <v/>
      </c>
    </row>
    <row r="131" ht="24" customHeight="1">
      <c r="A131" s="27" t="n">
        <v>128</v>
      </c>
      <c r="B131" s="28">
        <f>INDEX(Invitati!$A:$A,$A131+ROW(Invitati!$A$1))&amp;""</f>
        <v/>
      </c>
      <c r="C131" s="28">
        <f>INDEX(Invitati!$B:$B,$A131+ROW(Invitati!$A$1))&amp;""</f>
        <v/>
      </c>
      <c r="D131" s="28">
        <f>INDEX(Invitati!$C:$C,$A131+ROW(Invitati!$A$1))&amp;""</f>
        <v/>
      </c>
      <c r="E131" s="28">
        <f>INDEX(Invitati!$E:$E,$A131+ROW(Invitati!$A$1))&amp;""</f>
        <v/>
      </c>
      <c r="F131" s="28">
        <f>INDEX(Invitati!$F:$F,$A131+ROW(Invitati!$A$1))&amp;""</f>
        <v/>
      </c>
      <c r="G131" s="28">
        <f>IF(INDEX(Invitati!$G:$G,$A131+ROW(Invitati!$A$1))="Bambino","Bambino"&amp;IF(INDEX(Invitati!$H:$H,$A131+ROW(Invitati!$A$1))="",""," ("&amp;INDEX(Invitati!$H:$H,$A131+ROW(Invitati!$A$1))&amp;")"),INDEX(Invitati!$G:$G,$A131+ROW(Invitati!$A$1))&amp;"")</f>
        <v/>
      </c>
      <c r="H131" s="28">
        <f>INDEX(Invitati!$I:$I,$A131+ROW(Invitati!$A$1))&amp;""</f>
        <v/>
      </c>
      <c r="I131" s="28">
        <f>IF(OR(INDEX(Invitati!$K:$K,$A131+ROW(Invitati!$A$1))="Sì",AND(INDEX(Invitati!$B:$B,$A131+ROW(Invitati!$A$1))&lt;&gt;"",COUNTIFS(Invitati!$B$2:$B$501,INDEX(Invitati!$B:$B,$A131+ROW(Invitati!$A$1))&amp;"",Invitati!$K$2:$K$501,"Sì")&gt;0)),"Sì","")</f>
        <v/>
      </c>
      <c r="J131" s="28">
        <f>INDEX(Invitati!$L:$L,$A131+ROW(Invitati!$A$1))&amp;""</f>
        <v/>
      </c>
      <c r="K131" s="28">
        <f>MID(IF(INDEX(Invitati!$M:$M,$A131+ROW(Invitati!$A$1))="","",", "&amp;INDEX(Invitati!$M:$M,$A131+ROW(Invitati!$A$1)))&amp;IF(INDEX(Invitati!$N:$N,$A131+ROW(Invitati!$A$1))="","",", "&amp;INDEX(Invitati!$N:$N,$A131+ROW(Invitati!$A$1)))&amp;IF(OR(INDEX(Invitati!$O:$O,$A131+ROW(Invitati!$A$1))="",INDEX(Invitati!$O:$O,$A131+ROW(Invitati!$A$1))=Elenchi!$D$2),"",", "&amp;INDEX(Invitati!$O:$O,$A131+ROW(Invitati!$A$1))),3,200)</f>
        <v/>
      </c>
      <c r="L131" s="28">
        <f>INDEX(Invitati!$P:$P,$A131+ROW(Invitati!$A$1))&amp;""</f>
        <v/>
      </c>
      <c r="M131" s="28">
        <f>INDEX(Invitati!$Q:$Q,$A131+ROW(Invitati!$A$1))&amp;""</f>
        <v/>
      </c>
    </row>
    <row r="132" ht="24" customHeight="1">
      <c r="A132" s="27" t="n">
        <v>129</v>
      </c>
      <c r="B132" s="28">
        <f>INDEX(Invitati!$A:$A,$A132+ROW(Invitati!$A$1))&amp;""</f>
        <v/>
      </c>
      <c r="C132" s="28">
        <f>INDEX(Invitati!$B:$B,$A132+ROW(Invitati!$A$1))&amp;""</f>
        <v/>
      </c>
      <c r="D132" s="28">
        <f>INDEX(Invitati!$C:$C,$A132+ROW(Invitati!$A$1))&amp;""</f>
        <v/>
      </c>
      <c r="E132" s="28">
        <f>INDEX(Invitati!$E:$E,$A132+ROW(Invitati!$A$1))&amp;""</f>
        <v/>
      </c>
      <c r="F132" s="28">
        <f>INDEX(Invitati!$F:$F,$A132+ROW(Invitati!$A$1))&amp;""</f>
        <v/>
      </c>
      <c r="G132" s="28">
        <f>IF(INDEX(Invitati!$G:$G,$A132+ROW(Invitati!$A$1))="Bambino","Bambino"&amp;IF(INDEX(Invitati!$H:$H,$A132+ROW(Invitati!$A$1))="",""," ("&amp;INDEX(Invitati!$H:$H,$A132+ROW(Invitati!$A$1))&amp;")"),INDEX(Invitati!$G:$G,$A132+ROW(Invitati!$A$1))&amp;"")</f>
        <v/>
      </c>
      <c r="H132" s="28">
        <f>INDEX(Invitati!$I:$I,$A132+ROW(Invitati!$A$1))&amp;""</f>
        <v/>
      </c>
      <c r="I132" s="28">
        <f>IF(OR(INDEX(Invitati!$K:$K,$A132+ROW(Invitati!$A$1))="Sì",AND(INDEX(Invitati!$B:$B,$A132+ROW(Invitati!$A$1))&lt;&gt;"",COUNTIFS(Invitati!$B$2:$B$501,INDEX(Invitati!$B:$B,$A132+ROW(Invitati!$A$1))&amp;"",Invitati!$K$2:$K$501,"Sì")&gt;0)),"Sì","")</f>
        <v/>
      </c>
      <c r="J132" s="28">
        <f>INDEX(Invitati!$L:$L,$A132+ROW(Invitati!$A$1))&amp;""</f>
        <v/>
      </c>
      <c r="K132" s="28">
        <f>MID(IF(INDEX(Invitati!$M:$M,$A132+ROW(Invitati!$A$1))="","",", "&amp;INDEX(Invitati!$M:$M,$A132+ROW(Invitati!$A$1)))&amp;IF(INDEX(Invitati!$N:$N,$A132+ROW(Invitati!$A$1))="","",", "&amp;INDEX(Invitati!$N:$N,$A132+ROW(Invitati!$A$1)))&amp;IF(OR(INDEX(Invitati!$O:$O,$A132+ROW(Invitati!$A$1))="",INDEX(Invitati!$O:$O,$A132+ROW(Invitati!$A$1))=Elenchi!$D$2),"",", "&amp;INDEX(Invitati!$O:$O,$A132+ROW(Invitati!$A$1))),3,200)</f>
        <v/>
      </c>
      <c r="L132" s="28">
        <f>INDEX(Invitati!$P:$P,$A132+ROW(Invitati!$A$1))&amp;""</f>
        <v/>
      </c>
      <c r="M132" s="28">
        <f>INDEX(Invitati!$Q:$Q,$A132+ROW(Invitati!$A$1))&amp;""</f>
        <v/>
      </c>
    </row>
    <row r="133" ht="24" customHeight="1">
      <c r="A133" s="27" t="n">
        <v>130</v>
      </c>
      <c r="B133" s="28">
        <f>INDEX(Invitati!$A:$A,$A133+ROW(Invitati!$A$1))&amp;""</f>
        <v/>
      </c>
      <c r="C133" s="28">
        <f>INDEX(Invitati!$B:$B,$A133+ROW(Invitati!$A$1))&amp;""</f>
        <v/>
      </c>
      <c r="D133" s="28">
        <f>INDEX(Invitati!$C:$C,$A133+ROW(Invitati!$A$1))&amp;""</f>
        <v/>
      </c>
      <c r="E133" s="28">
        <f>INDEX(Invitati!$E:$E,$A133+ROW(Invitati!$A$1))&amp;""</f>
        <v/>
      </c>
      <c r="F133" s="28">
        <f>INDEX(Invitati!$F:$F,$A133+ROW(Invitati!$A$1))&amp;""</f>
        <v/>
      </c>
      <c r="G133" s="28">
        <f>IF(INDEX(Invitati!$G:$G,$A133+ROW(Invitati!$A$1))="Bambino","Bambino"&amp;IF(INDEX(Invitati!$H:$H,$A133+ROW(Invitati!$A$1))="",""," ("&amp;INDEX(Invitati!$H:$H,$A133+ROW(Invitati!$A$1))&amp;")"),INDEX(Invitati!$G:$G,$A133+ROW(Invitati!$A$1))&amp;"")</f>
        <v/>
      </c>
      <c r="H133" s="28">
        <f>INDEX(Invitati!$I:$I,$A133+ROW(Invitati!$A$1))&amp;""</f>
        <v/>
      </c>
      <c r="I133" s="28">
        <f>IF(OR(INDEX(Invitati!$K:$K,$A133+ROW(Invitati!$A$1))="Sì",AND(INDEX(Invitati!$B:$B,$A133+ROW(Invitati!$A$1))&lt;&gt;"",COUNTIFS(Invitati!$B$2:$B$501,INDEX(Invitati!$B:$B,$A133+ROW(Invitati!$A$1))&amp;"",Invitati!$K$2:$K$501,"Sì")&gt;0)),"Sì","")</f>
        <v/>
      </c>
      <c r="J133" s="28">
        <f>INDEX(Invitati!$L:$L,$A133+ROW(Invitati!$A$1))&amp;""</f>
        <v/>
      </c>
      <c r="K133" s="28">
        <f>MID(IF(INDEX(Invitati!$M:$M,$A133+ROW(Invitati!$A$1))="","",", "&amp;INDEX(Invitati!$M:$M,$A133+ROW(Invitati!$A$1)))&amp;IF(INDEX(Invitati!$N:$N,$A133+ROW(Invitati!$A$1))="","",", "&amp;INDEX(Invitati!$N:$N,$A133+ROW(Invitati!$A$1)))&amp;IF(OR(INDEX(Invitati!$O:$O,$A133+ROW(Invitati!$A$1))="",INDEX(Invitati!$O:$O,$A133+ROW(Invitati!$A$1))=Elenchi!$D$2),"",", "&amp;INDEX(Invitati!$O:$O,$A133+ROW(Invitati!$A$1))),3,200)</f>
        <v/>
      </c>
      <c r="L133" s="28">
        <f>INDEX(Invitati!$P:$P,$A133+ROW(Invitati!$A$1))&amp;""</f>
        <v/>
      </c>
      <c r="M133" s="28">
        <f>INDEX(Invitati!$Q:$Q,$A133+ROW(Invitati!$A$1))&amp;""</f>
        <v/>
      </c>
    </row>
    <row r="134" ht="24" customHeight="1">
      <c r="A134" s="27" t="n">
        <v>131</v>
      </c>
      <c r="B134" s="28">
        <f>INDEX(Invitati!$A:$A,$A134+ROW(Invitati!$A$1))&amp;""</f>
        <v/>
      </c>
      <c r="C134" s="28">
        <f>INDEX(Invitati!$B:$B,$A134+ROW(Invitati!$A$1))&amp;""</f>
        <v/>
      </c>
      <c r="D134" s="28">
        <f>INDEX(Invitati!$C:$C,$A134+ROW(Invitati!$A$1))&amp;""</f>
        <v/>
      </c>
      <c r="E134" s="28">
        <f>INDEX(Invitati!$E:$E,$A134+ROW(Invitati!$A$1))&amp;""</f>
        <v/>
      </c>
      <c r="F134" s="28">
        <f>INDEX(Invitati!$F:$F,$A134+ROW(Invitati!$A$1))&amp;""</f>
        <v/>
      </c>
      <c r="G134" s="28">
        <f>IF(INDEX(Invitati!$G:$G,$A134+ROW(Invitati!$A$1))="Bambino","Bambino"&amp;IF(INDEX(Invitati!$H:$H,$A134+ROW(Invitati!$A$1))="",""," ("&amp;INDEX(Invitati!$H:$H,$A134+ROW(Invitati!$A$1))&amp;")"),INDEX(Invitati!$G:$G,$A134+ROW(Invitati!$A$1))&amp;"")</f>
        <v/>
      </c>
      <c r="H134" s="28">
        <f>INDEX(Invitati!$I:$I,$A134+ROW(Invitati!$A$1))&amp;""</f>
        <v/>
      </c>
      <c r="I134" s="28">
        <f>IF(OR(INDEX(Invitati!$K:$K,$A134+ROW(Invitati!$A$1))="Sì",AND(INDEX(Invitati!$B:$B,$A134+ROW(Invitati!$A$1))&lt;&gt;"",COUNTIFS(Invitati!$B$2:$B$501,INDEX(Invitati!$B:$B,$A134+ROW(Invitati!$A$1))&amp;"",Invitati!$K$2:$K$501,"Sì")&gt;0)),"Sì","")</f>
        <v/>
      </c>
      <c r="J134" s="28">
        <f>INDEX(Invitati!$L:$L,$A134+ROW(Invitati!$A$1))&amp;""</f>
        <v/>
      </c>
      <c r="K134" s="28">
        <f>MID(IF(INDEX(Invitati!$M:$M,$A134+ROW(Invitati!$A$1))="","",", "&amp;INDEX(Invitati!$M:$M,$A134+ROW(Invitati!$A$1)))&amp;IF(INDEX(Invitati!$N:$N,$A134+ROW(Invitati!$A$1))="","",", "&amp;INDEX(Invitati!$N:$N,$A134+ROW(Invitati!$A$1)))&amp;IF(OR(INDEX(Invitati!$O:$O,$A134+ROW(Invitati!$A$1))="",INDEX(Invitati!$O:$O,$A134+ROW(Invitati!$A$1))=Elenchi!$D$2),"",", "&amp;INDEX(Invitati!$O:$O,$A134+ROW(Invitati!$A$1))),3,200)</f>
        <v/>
      </c>
      <c r="L134" s="28">
        <f>INDEX(Invitati!$P:$P,$A134+ROW(Invitati!$A$1))&amp;""</f>
        <v/>
      </c>
      <c r="M134" s="28">
        <f>INDEX(Invitati!$Q:$Q,$A134+ROW(Invitati!$A$1))&amp;""</f>
        <v/>
      </c>
    </row>
    <row r="135" ht="24" customHeight="1">
      <c r="A135" s="27" t="n">
        <v>132</v>
      </c>
      <c r="B135" s="28">
        <f>INDEX(Invitati!$A:$A,$A135+ROW(Invitati!$A$1))&amp;""</f>
        <v/>
      </c>
      <c r="C135" s="28">
        <f>INDEX(Invitati!$B:$B,$A135+ROW(Invitati!$A$1))&amp;""</f>
        <v/>
      </c>
      <c r="D135" s="28">
        <f>INDEX(Invitati!$C:$C,$A135+ROW(Invitati!$A$1))&amp;""</f>
        <v/>
      </c>
      <c r="E135" s="28">
        <f>INDEX(Invitati!$E:$E,$A135+ROW(Invitati!$A$1))&amp;""</f>
        <v/>
      </c>
      <c r="F135" s="28">
        <f>INDEX(Invitati!$F:$F,$A135+ROW(Invitati!$A$1))&amp;""</f>
        <v/>
      </c>
      <c r="G135" s="28">
        <f>IF(INDEX(Invitati!$G:$G,$A135+ROW(Invitati!$A$1))="Bambino","Bambino"&amp;IF(INDEX(Invitati!$H:$H,$A135+ROW(Invitati!$A$1))="",""," ("&amp;INDEX(Invitati!$H:$H,$A135+ROW(Invitati!$A$1))&amp;")"),INDEX(Invitati!$G:$G,$A135+ROW(Invitati!$A$1))&amp;"")</f>
        <v/>
      </c>
      <c r="H135" s="28">
        <f>INDEX(Invitati!$I:$I,$A135+ROW(Invitati!$A$1))&amp;""</f>
        <v/>
      </c>
      <c r="I135" s="28">
        <f>IF(OR(INDEX(Invitati!$K:$K,$A135+ROW(Invitati!$A$1))="Sì",AND(INDEX(Invitati!$B:$B,$A135+ROW(Invitati!$A$1))&lt;&gt;"",COUNTIFS(Invitati!$B$2:$B$501,INDEX(Invitati!$B:$B,$A135+ROW(Invitati!$A$1))&amp;"",Invitati!$K$2:$K$501,"Sì")&gt;0)),"Sì","")</f>
        <v/>
      </c>
      <c r="J135" s="28">
        <f>INDEX(Invitati!$L:$L,$A135+ROW(Invitati!$A$1))&amp;""</f>
        <v/>
      </c>
      <c r="K135" s="28">
        <f>MID(IF(INDEX(Invitati!$M:$M,$A135+ROW(Invitati!$A$1))="","",", "&amp;INDEX(Invitati!$M:$M,$A135+ROW(Invitati!$A$1)))&amp;IF(INDEX(Invitati!$N:$N,$A135+ROW(Invitati!$A$1))="","",", "&amp;INDEX(Invitati!$N:$N,$A135+ROW(Invitati!$A$1)))&amp;IF(OR(INDEX(Invitati!$O:$O,$A135+ROW(Invitati!$A$1))="",INDEX(Invitati!$O:$O,$A135+ROW(Invitati!$A$1))=Elenchi!$D$2),"",", "&amp;INDEX(Invitati!$O:$O,$A135+ROW(Invitati!$A$1))),3,200)</f>
        <v/>
      </c>
      <c r="L135" s="28">
        <f>INDEX(Invitati!$P:$P,$A135+ROW(Invitati!$A$1))&amp;""</f>
        <v/>
      </c>
      <c r="M135" s="28">
        <f>INDEX(Invitati!$Q:$Q,$A135+ROW(Invitati!$A$1))&amp;""</f>
        <v/>
      </c>
    </row>
    <row r="136" ht="24" customHeight="1">
      <c r="A136" s="27" t="n">
        <v>133</v>
      </c>
      <c r="B136" s="28">
        <f>INDEX(Invitati!$A:$A,$A136+ROW(Invitati!$A$1))&amp;""</f>
        <v/>
      </c>
      <c r="C136" s="28">
        <f>INDEX(Invitati!$B:$B,$A136+ROW(Invitati!$A$1))&amp;""</f>
        <v/>
      </c>
      <c r="D136" s="28">
        <f>INDEX(Invitati!$C:$C,$A136+ROW(Invitati!$A$1))&amp;""</f>
        <v/>
      </c>
      <c r="E136" s="28">
        <f>INDEX(Invitati!$E:$E,$A136+ROW(Invitati!$A$1))&amp;""</f>
        <v/>
      </c>
      <c r="F136" s="28">
        <f>INDEX(Invitati!$F:$F,$A136+ROW(Invitati!$A$1))&amp;""</f>
        <v/>
      </c>
      <c r="G136" s="28">
        <f>IF(INDEX(Invitati!$G:$G,$A136+ROW(Invitati!$A$1))="Bambino","Bambino"&amp;IF(INDEX(Invitati!$H:$H,$A136+ROW(Invitati!$A$1))="",""," ("&amp;INDEX(Invitati!$H:$H,$A136+ROW(Invitati!$A$1))&amp;")"),INDEX(Invitati!$G:$G,$A136+ROW(Invitati!$A$1))&amp;"")</f>
        <v/>
      </c>
      <c r="H136" s="28">
        <f>INDEX(Invitati!$I:$I,$A136+ROW(Invitati!$A$1))&amp;""</f>
        <v/>
      </c>
      <c r="I136" s="28">
        <f>IF(OR(INDEX(Invitati!$K:$K,$A136+ROW(Invitati!$A$1))="Sì",AND(INDEX(Invitati!$B:$B,$A136+ROW(Invitati!$A$1))&lt;&gt;"",COUNTIFS(Invitati!$B$2:$B$501,INDEX(Invitati!$B:$B,$A136+ROW(Invitati!$A$1))&amp;"",Invitati!$K$2:$K$501,"Sì")&gt;0)),"Sì","")</f>
        <v/>
      </c>
      <c r="J136" s="28">
        <f>INDEX(Invitati!$L:$L,$A136+ROW(Invitati!$A$1))&amp;""</f>
        <v/>
      </c>
      <c r="K136" s="28">
        <f>MID(IF(INDEX(Invitati!$M:$M,$A136+ROW(Invitati!$A$1))="","",", "&amp;INDEX(Invitati!$M:$M,$A136+ROW(Invitati!$A$1)))&amp;IF(INDEX(Invitati!$N:$N,$A136+ROW(Invitati!$A$1))="","",", "&amp;INDEX(Invitati!$N:$N,$A136+ROW(Invitati!$A$1)))&amp;IF(OR(INDEX(Invitati!$O:$O,$A136+ROW(Invitati!$A$1))="",INDEX(Invitati!$O:$O,$A136+ROW(Invitati!$A$1))=Elenchi!$D$2),"",", "&amp;INDEX(Invitati!$O:$O,$A136+ROW(Invitati!$A$1))),3,200)</f>
        <v/>
      </c>
      <c r="L136" s="28">
        <f>INDEX(Invitati!$P:$P,$A136+ROW(Invitati!$A$1))&amp;""</f>
        <v/>
      </c>
      <c r="M136" s="28">
        <f>INDEX(Invitati!$Q:$Q,$A136+ROW(Invitati!$A$1))&amp;""</f>
        <v/>
      </c>
    </row>
    <row r="137" ht="24" customHeight="1">
      <c r="A137" s="27" t="n">
        <v>134</v>
      </c>
      <c r="B137" s="28">
        <f>INDEX(Invitati!$A:$A,$A137+ROW(Invitati!$A$1))&amp;""</f>
        <v/>
      </c>
      <c r="C137" s="28">
        <f>INDEX(Invitati!$B:$B,$A137+ROW(Invitati!$A$1))&amp;""</f>
        <v/>
      </c>
      <c r="D137" s="28">
        <f>INDEX(Invitati!$C:$C,$A137+ROW(Invitati!$A$1))&amp;""</f>
        <v/>
      </c>
      <c r="E137" s="28">
        <f>INDEX(Invitati!$E:$E,$A137+ROW(Invitati!$A$1))&amp;""</f>
        <v/>
      </c>
      <c r="F137" s="28">
        <f>INDEX(Invitati!$F:$F,$A137+ROW(Invitati!$A$1))&amp;""</f>
        <v/>
      </c>
      <c r="G137" s="28">
        <f>IF(INDEX(Invitati!$G:$G,$A137+ROW(Invitati!$A$1))="Bambino","Bambino"&amp;IF(INDEX(Invitati!$H:$H,$A137+ROW(Invitati!$A$1))="",""," ("&amp;INDEX(Invitati!$H:$H,$A137+ROW(Invitati!$A$1))&amp;")"),INDEX(Invitati!$G:$G,$A137+ROW(Invitati!$A$1))&amp;"")</f>
        <v/>
      </c>
      <c r="H137" s="28">
        <f>INDEX(Invitati!$I:$I,$A137+ROW(Invitati!$A$1))&amp;""</f>
        <v/>
      </c>
      <c r="I137" s="28">
        <f>IF(OR(INDEX(Invitati!$K:$K,$A137+ROW(Invitati!$A$1))="Sì",AND(INDEX(Invitati!$B:$B,$A137+ROW(Invitati!$A$1))&lt;&gt;"",COUNTIFS(Invitati!$B$2:$B$501,INDEX(Invitati!$B:$B,$A137+ROW(Invitati!$A$1))&amp;"",Invitati!$K$2:$K$501,"Sì")&gt;0)),"Sì","")</f>
        <v/>
      </c>
      <c r="J137" s="28">
        <f>INDEX(Invitati!$L:$L,$A137+ROW(Invitati!$A$1))&amp;""</f>
        <v/>
      </c>
      <c r="K137" s="28">
        <f>MID(IF(INDEX(Invitati!$M:$M,$A137+ROW(Invitati!$A$1))="","",", "&amp;INDEX(Invitati!$M:$M,$A137+ROW(Invitati!$A$1)))&amp;IF(INDEX(Invitati!$N:$N,$A137+ROW(Invitati!$A$1))="","",", "&amp;INDEX(Invitati!$N:$N,$A137+ROW(Invitati!$A$1)))&amp;IF(OR(INDEX(Invitati!$O:$O,$A137+ROW(Invitati!$A$1))="",INDEX(Invitati!$O:$O,$A137+ROW(Invitati!$A$1))=Elenchi!$D$2),"",", "&amp;INDEX(Invitati!$O:$O,$A137+ROW(Invitati!$A$1))),3,200)</f>
        <v/>
      </c>
      <c r="L137" s="28">
        <f>INDEX(Invitati!$P:$P,$A137+ROW(Invitati!$A$1))&amp;""</f>
        <v/>
      </c>
      <c r="M137" s="28">
        <f>INDEX(Invitati!$Q:$Q,$A137+ROW(Invitati!$A$1))&amp;""</f>
        <v/>
      </c>
    </row>
    <row r="138" ht="24" customHeight="1">
      <c r="A138" s="27" t="n">
        <v>135</v>
      </c>
      <c r="B138" s="28">
        <f>INDEX(Invitati!$A:$A,$A138+ROW(Invitati!$A$1))&amp;""</f>
        <v/>
      </c>
      <c r="C138" s="28">
        <f>INDEX(Invitati!$B:$B,$A138+ROW(Invitati!$A$1))&amp;""</f>
        <v/>
      </c>
      <c r="D138" s="28">
        <f>INDEX(Invitati!$C:$C,$A138+ROW(Invitati!$A$1))&amp;""</f>
        <v/>
      </c>
      <c r="E138" s="28">
        <f>INDEX(Invitati!$E:$E,$A138+ROW(Invitati!$A$1))&amp;""</f>
        <v/>
      </c>
      <c r="F138" s="28">
        <f>INDEX(Invitati!$F:$F,$A138+ROW(Invitati!$A$1))&amp;""</f>
        <v/>
      </c>
      <c r="G138" s="28">
        <f>IF(INDEX(Invitati!$G:$G,$A138+ROW(Invitati!$A$1))="Bambino","Bambino"&amp;IF(INDEX(Invitati!$H:$H,$A138+ROW(Invitati!$A$1))="",""," ("&amp;INDEX(Invitati!$H:$H,$A138+ROW(Invitati!$A$1))&amp;")"),INDEX(Invitati!$G:$G,$A138+ROW(Invitati!$A$1))&amp;"")</f>
        <v/>
      </c>
      <c r="H138" s="28">
        <f>INDEX(Invitati!$I:$I,$A138+ROW(Invitati!$A$1))&amp;""</f>
        <v/>
      </c>
      <c r="I138" s="28">
        <f>IF(OR(INDEX(Invitati!$K:$K,$A138+ROW(Invitati!$A$1))="Sì",AND(INDEX(Invitati!$B:$B,$A138+ROW(Invitati!$A$1))&lt;&gt;"",COUNTIFS(Invitati!$B$2:$B$501,INDEX(Invitati!$B:$B,$A138+ROW(Invitati!$A$1))&amp;"",Invitati!$K$2:$K$501,"Sì")&gt;0)),"Sì","")</f>
        <v/>
      </c>
      <c r="J138" s="28">
        <f>INDEX(Invitati!$L:$L,$A138+ROW(Invitati!$A$1))&amp;""</f>
        <v/>
      </c>
      <c r="K138" s="28">
        <f>MID(IF(INDEX(Invitati!$M:$M,$A138+ROW(Invitati!$A$1))="","",", "&amp;INDEX(Invitati!$M:$M,$A138+ROW(Invitati!$A$1)))&amp;IF(INDEX(Invitati!$N:$N,$A138+ROW(Invitati!$A$1))="","",", "&amp;INDEX(Invitati!$N:$N,$A138+ROW(Invitati!$A$1)))&amp;IF(OR(INDEX(Invitati!$O:$O,$A138+ROW(Invitati!$A$1))="",INDEX(Invitati!$O:$O,$A138+ROW(Invitati!$A$1))=Elenchi!$D$2),"",", "&amp;INDEX(Invitati!$O:$O,$A138+ROW(Invitati!$A$1))),3,200)</f>
        <v/>
      </c>
      <c r="L138" s="28">
        <f>INDEX(Invitati!$P:$P,$A138+ROW(Invitati!$A$1))&amp;""</f>
        <v/>
      </c>
      <c r="M138" s="28">
        <f>INDEX(Invitati!$Q:$Q,$A138+ROW(Invitati!$A$1))&amp;""</f>
        <v/>
      </c>
    </row>
    <row r="139" ht="24" customHeight="1">
      <c r="A139" s="27" t="n">
        <v>136</v>
      </c>
      <c r="B139" s="28">
        <f>INDEX(Invitati!$A:$A,$A139+ROW(Invitati!$A$1))&amp;""</f>
        <v/>
      </c>
      <c r="C139" s="28">
        <f>INDEX(Invitati!$B:$B,$A139+ROW(Invitati!$A$1))&amp;""</f>
        <v/>
      </c>
      <c r="D139" s="28">
        <f>INDEX(Invitati!$C:$C,$A139+ROW(Invitati!$A$1))&amp;""</f>
        <v/>
      </c>
      <c r="E139" s="28">
        <f>INDEX(Invitati!$E:$E,$A139+ROW(Invitati!$A$1))&amp;""</f>
        <v/>
      </c>
      <c r="F139" s="28">
        <f>INDEX(Invitati!$F:$F,$A139+ROW(Invitati!$A$1))&amp;""</f>
        <v/>
      </c>
      <c r="G139" s="28">
        <f>IF(INDEX(Invitati!$G:$G,$A139+ROW(Invitati!$A$1))="Bambino","Bambino"&amp;IF(INDEX(Invitati!$H:$H,$A139+ROW(Invitati!$A$1))="",""," ("&amp;INDEX(Invitati!$H:$H,$A139+ROW(Invitati!$A$1))&amp;")"),INDEX(Invitati!$G:$G,$A139+ROW(Invitati!$A$1))&amp;"")</f>
        <v/>
      </c>
      <c r="H139" s="28">
        <f>INDEX(Invitati!$I:$I,$A139+ROW(Invitati!$A$1))&amp;""</f>
        <v/>
      </c>
      <c r="I139" s="28">
        <f>IF(OR(INDEX(Invitati!$K:$K,$A139+ROW(Invitati!$A$1))="Sì",AND(INDEX(Invitati!$B:$B,$A139+ROW(Invitati!$A$1))&lt;&gt;"",COUNTIFS(Invitati!$B$2:$B$501,INDEX(Invitati!$B:$B,$A139+ROW(Invitati!$A$1))&amp;"",Invitati!$K$2:$K$501,"Sì")&gt;0)),"Sì","")</f>
        <v/>
      </c>
      <c r="J139" s="28">
        <f>INDEX(Invitati!$L:$L,$A139+ROW(Invitati!$A$1))&amp;""</f>
        <v/>
      </c>
      <c r="K139" s="28">
        <f>MID(IF(INDEX(Invitati!$M:$M,$A139+ROW(Invitati!$A$1))="","",", "&amp;INDEX(Invitati!$M:$M,$A139+ROW(Invitati!$A$1)))&amp;IF(INDEX(Invitati!$N:$N,$A139+ROW(Invitati!$A$1))="","",", "&amp;INDEX(Invitati!$N:$N,$A139+ROW(Invitati!$A$1)))&amp;IF(OR(INDEX(Invitati!$O:$O,$A139+ROW(Invitati!$A$1))="",INDEX(Invitati!$O:$O,$A139+ROW(Invitati!$A$1))=Elenchi!$D$2),"",", "&amp;INDEX(Invitati!$O:$O,$A139+ROW(Invitati!$A$1))),3,200)</f>
        <v/>
      </c>
      <c r="L139" s="28">
        <f>INDEX(Invitati!$P:$P,$A139+ROW(Invitati!$A$1))&amp;""</f>
        <v/>
      </c>
      <c r="M139" s="28">
        <f>INDEX(Invitati!$Q:$Q,$A139+ROW(Invitati!$A$1))&amp;""</f>
        <v/>
      </c>
    </row>
    <row r="140" ht="24" customHeight="1">
      <c r="A140" s="27" t="n">
        <v>137</v>
      </c>
      <c r="B140" s="28">
        <f>INDEX(Invitati!$A:$A,$A140+ROW(Invitati!$A$1))&amp;""</f>
        <v/>
      </c>
      <c r="C140" s="28">
        <f>INDEX(Invitati!$B:$B,$A140+ROW(Invitati!$A$1))&amp;""</f>
        <v/>
      </c>
      <c r="D140" s="28">
        <f>INDEX(Invitati!$C:$C,$A140+ROW(Invitati!$A$1))&amp;""</f>
        <v/>
      </c>
      <c r="E140" s="28">
        <f>INDEX(Invitati!$E:$E,$A140+ROW(Invitati!$A$1))&amp;""</f>
        <v/>
      </c>
      <c r="F140" s="28">
        <f>INDEX(Invitati!$F:$F,$A140+ROW(Invitati!$A$1))&amp;""</f>
        <v/>
      </c>
      <c r="G140" s="28">
        <f>IF(INDEX(Invitati!$G:$G,$A140+ROW(Invitati!$A$1))="Bambino","Bambino"&amp;IF(INDEX(Invitati!$H:$H,$A140+ROW(Invitati!$A$1))="",""," ("&amp;INDEX(Invitati!$H:$H,$A140+ROW(Invitati!$A$1))&amp;")"),INDEX(Invitati!$G:$G,$A140+ROW(Invitati!$A$1))&amp;"")</f>
        <v/>
      </c>
      <c r="H140" s="28">
        <f>INDEX(Invitati!$I:$I,$A140+ROW(Invitati!$A$1))&amp;""</f>
        <v/>
      </c>
      <c r="I140" s="28">
        <f>IF(OR(INDEX(Invitati!$K:$K,$A140+ROW(Invitati!$A$1))="Sì",AND(INDEX(Invitati!$B:$B,$A140+ROW(Invitati!$A$1))&lt;&gt;"",COUNTIFS(Invitati!$B$2:$B$501,INDEX(Invitati!$B:$B,$A140+ROW(Invitati!$A$1))&amp;"",Invitati!$K$2:$K$501,"Sì")&gt;0)),"Sì","")</f>
        <v/>
      </c>
      <c r="J140" s="28">
        <f>INDEX(Invitati!$L:$L,$A140+ROW(Invitati!$A$1))&amp;""</f>
        <v/>
      </c>
      <c r="K140" s="28">
        <f>MID(IF(INDEX(Invitati!$M:$M,$A140+ROW(Invitati!$A$1))="","",", "&amp;INDEX(Invitati!$M:$M,$A140+ROW(Invitati!$A$1)))&amp;IF(INDEX(Invitati!$N:$N,$A140+ROW(Invitati!$A$1))="","",", "&amp;INDEX(Invitati!$N:$N,$A140+ROW(Invitati!$A$1)))&amp;IF(OR(INDEX(Invitati!$O:$O,$A140+ROW(Invitati!$A$1))="",INDEX(Invitati!$O:$O,$A140+ROW(Invitati!$A$1))=Elenchi!$D$2),"",", "&amp;INDEX(Invitati!$O:$O,$A140+ROW(Invitati!$A$1))),3,200)</f>
        <v/>
      </c>
      <c r="L140" s="28">
        <f>INDEX(Invitati!$P:$P,$A140+ROW(Invitati!$A$1))&amp;""</f>
        <v/>
      </c>
      <c r="M140" s="28">
        <f>INDEX(Invitati!$Q:$Q,$A140+ROW(Invitati!$A$1))&amp;""</f>
        <v/>
      </c>
    </row>
    <row r="141" ht="24" customHeight="1">
      <c r="A141" s="27" t="n">
        <v>138</v>
      </c>
      <c r="B141" s="28">
        <f>INDEX(Invitati!$A:$A,$A141+ROW(Invitati!$A$1))&amp;""</f>
        <v/>
      </c>
      <c r="C141" s="28">
        <f>INDEX(Invitati!$B:$B,$A141+ROW(Invitati!$A$1))&amp;""</f>
        <v/>
      </c>
      <c r="D141" s="28">
        <f>INDEX(Invitati!$C:$C,$A141+ROW(Invitati!$A$1))&amp;""</f>
        <v/>
      </c>
      <c r="E141" s="28">
        <f>INDEX(Invitati!$E:$E,$A141+ROW(Invitati!$A$1))&amp;""</f>
        <v/>
      </c>
      <c r="F141" s="28">
        <f>INDEX(Invitati!$F:$F,$A141+ROW(Invitati!$A$1))&amp;""</f>
        <v/>
      </c>
      <c r="G141" s="28">
        <f>IF(INDEX(Invitati!$G:$G,$A141+ROW(Invitati!$A$1))="Bambino","Bambino"&amp;IF(INDEX(Invitati!$H:$H,$A141+ROW(Invitati!$A$1))="",""," ("&amp;INDEX(Invitati!$H:$H,$A141+ROW(Invitati!$A$1))&amp;")"),INDEX(Invitati!$G:$G,$A141+ROW(Invitati!$A$1))&amp;"")</f>
        <v/>
      </c>
      <c r="H141" s="28">
        <f>INDEX(Invitati!$I:$I,$A141+ROW(Invitati!$A$1))&amp;""</f>
        <v/>
      </c>
      <c r="I141" s="28">
        <f>IF(OR(INDEX(Invitati!$K:$K,$A141+ROW(Invitati!$A$1))="Sì",AND(INDEX(Invitati!$B:$B,$A141+ROW(Invitati!$A$1))&lt;&gt;"",COUNTIFS(Invitati!$B$2:$B$501,INDEX(Invitati!$B:$B,$A141+ROW(Invitati!$A$1))&amp;"",Invitati!$K$2:$K$501,"Sì")&gt;0)),"Sì","")</f>
        <v/>
      </c>
      <c r="J141" s="28">
        <f>INDEX(Invitati!$L:$L,$A141+ROW(Invitati!$A$1))&amp;""</f>
        <v/>
      </c>
      <c r="K141" s="28">
        <f>MID(IF(INDEX(Invitati!$M:$M,$A141+ROW(Invitati!$A$1))="","",", "&amp;INDEX(Invitati!$M:$M,$A141+ROW(Invitati!$A$1)))&amp;IF(INDEX(Invitati!$N:$N,$A141+ROW(Invitati!$A$1))="","",", "&amp;INDEX(Invitati!$N:$N,$A141+ROW(Invitati!$A$1)))&amp;IF(OR(INDEX(Invitati!$O:$O,$A141+ROW(Invitati!$A$1))="",INDEX(Invitati!$O:$O,$A141+ROW(Invitati!$A$1))=Elenchi!$D$2),"",", "&amp;INDEX(Invitati!$O:$O,$A141+ROW(Invitati!$A$1))),3,200)</f>
        <v/>
      </c>
      <c r="L141" s="28">
        <f>INDEX(Invitati!$P:$P,$A141+ROW(Invitati!$A$1))&amp;""</f>
        <v/>
      </c>
      <c r="M141" s="28">
        <f>INDEX(Invitati!$Q:$Q,$A141+ROW(Invitati!$A$1))&amp;""</f>
        <v/>
      </c>
    </row>
    <row r="142" ht="24" customHeight="1">
      <c r="A142" s="27" t="n">
        <v>139</v>
      </c>
      <c r="B142" s="28">
        <f>INDEX(Invitati!$A:$A,$A142+ROW(Invitati!$A$1))&amp;""</f>
        <v/>
      </c>
      <c r="C142" s="28">
        <f>INDEX(Invitati!$B:$B,$A142+ROW(Invitati!$A$1))&amp;""</f>
        <v/>
      </c>
      <c r="D142" s="28">
        <f>INDEX(Invitati!$C:$C,$A142+ROW(Invitati!$A$1))&amp;""</f>
        <v/>
      </c>
      <c r="E142" s="28">
        <f>INDEX(Invitati!$E:$E,$A142+ROW(Invitati!$A$1))&amp;""</f>
        <v/>
      </c>
      <c r="F142" s="28">
        <f>INDEX(Invitati!$F:$F,$A142+ROW(Invitati!$A$1))&amp;""</f>
        <v/>
      </c>
      <c r="G142" s="28">
        <f>IF(INDEX(Invitati!$G:$G,$A142+ROW(Invitati!$A$1))="Bambino","Bambino"&amp;IF(INDEX(Invitati!$H:$H,$A142+ROW(Invitati!$A$1))="",""," ("&amp;INDEX(Invitati!$H:$H,$A142+ROW(Invitati!$A$1))&amp;")"),INDEX(Invitati!$G:$G,$A142+ROW(Invitati!$A$1))&amp;"")</f>
        <v/>
      </c>
      <c r="H142" s="28">
        <f>INDEX(Invitati!$I:$I,$A142+ROW(Invitati!$A$1))&amp;""</f>
        <v/>
      </c>
      <c r="I142" s="28">
        <f>IF(OR(INDEX(Invitati!$K:$K,$A142+ROW(Invitati!$A$1))="Sì",AND(INDEX(Invitati!$B:$B,$A142+ROW(Invitati!$A$1))&lt;&gt;"",COUNTIFS(Invitati!$B$2:$B$501,INDEX(Invitati!$B:$B,$A142+ROW(Invitati!$A$1))&amp;"",Invitati!$K$2:$K$501,"Sì")&gt;0)),"Sì","")</f>
        <v/>
      </c>
      <c r="J142" s="28">
        <f>INDEX(Invitati!$L:$L,$A142+ROW(Invitati!$A$1))&amp;""</f>
        <v/>
      </c>
      <c r="K142" s="28">
        <f>MID(IF(INDEX(Invitati!$M:$M,$A142+ROW(Invitati!$A$1))="","",", "&amp;INDEX(Invitati!$M:$M,$A142+ROW(Invitati!$A$1)))&amp;IF(INDEX(Invitati!$N:$N,$A142+ROW(Invitati!$A$1))="","",", "&amp;INDEX(Invitati!$N:$N,$A142+ROW(Invitati!$A$1)))&amp;IF(OR(INDEX(Invitati!$O:$O,$A142+ROW(Invitati!$A$1))="",INDEX(Invitati!$O:$O,$A142+ROW(Invitati!$A$1))=Elenchi!$D$2),"",", "&amp;INDEX(Invitati!$O:$O,$A142+ROW(Invitati!$A$1))),3,200)</f>
        <v/>
      </c>
      <c r="L142" s="28">
        <f>INDEX(Invitati!$P:$P,$A142+ROW(Invitati!$A$1))&amp;""</f>
        <v/>
      </c>
      <c r="M142" s="28">
        <f>INDEX(Invitati!$Q:$Q,$A142+ROW(Invitati!$A$1))&amp;""</f>
        <v/>
      </c>
    </row>
    <row r="143" ht="24" customHeight="1">
      <c r="A143" s="27" t="n">
        <v>140</v>
      </c>
      <c r="B143" s="28">
        <f>INDEX(Invitati!$A:$A,$A143+ROW(Invitati!$A$1))&amp;""</f>
        <v/>
      </c>
      <c r="C143" s="28">
        <f>INDEX(Invitati!$B:$B,$A143+ROW(Invitati!$A$1))&amp;""</f>
        <v/>
      </c>
      <c r="D143" s="28">
        <f>INDEX(Invitati!$C:$C,$A143+ROW(Invitati!$A$1))&amp;""</f>
        <v/>
      </c>
      <c r="E143" s="28">
        <f>INDEX(Invitati!$E:$E,$A143+ROW(Invitati!$A$1))&amp;""</f>
        <v/>
      </c>
      <c r="F143" s="28">
        <f>INDEX(Invitati!$F:$F,$A143+ROW(Invitati!$A$1))&amp;""</f>
        <v/>
      </c>
      <c r="G143" s="28">
        <f>IF(INDEX(Invitati!$G:$G,$A143+ROW(Invitati!$A$1))="Bambino","Bambino"&amp;IF(INDEX(Invitati!$H:$H,$A143+ROW(Invitati!$A$1))="",""," ("&amp;INDEX(Invitati!$H:$H,$A143+ROW(Invitati!$A$1))&amp;")"),INDEX(Invitati!$G:$G,$A143+ROW(Invitati!$A$1))&amp;"")</f>
        <v/>
      </c>
      <c r="H143" s="28">
        <f>INDEX(Invitati!$I:$I,$A143+ROW(Invitati!$A$1))&amp;""</f>
        <v/>
      </c>
      <c r="I143" s="28">
        <f>IF(OR(INDEX(Invitati!$K:$K,$A143+ROW(Invitati!$A$1))="Sì",AND(INDEX(Invitati!$B:$B,$A143+ROW(Invitati!$A$1))&lt;&gt;"",COUNTIFS(Invitati!$B$2:$B$501,INDEX(Invitati!$B:$B,$A143+ROW(Invitati!$A$1))&amp;"",Invitati!$K$2:$K$501,"Sì")&gt;0)),"Sì","")</f>
        <v/>
      </c>
      <c r="J143" s="28">
        <f>INDEX(Invitati!$L:$L,$A143+ROW(Invitati!$A$1))&amp;""</f>
        <v/>
      </c>
      <c r="K143" s="28">
        <f>MID(IF(INDEX(Invitati!$M:$M,$A143+ROW(Invitati!$A$1))="","",", "&amp;INDEX(Invitati!$M:$M,$A143+ROW(Invitati!$A$1)))&amp;IF(INDEX(Invitati!$N:$N,$A143+ROW(Invitati!$A$1))="","",", "&amp;INDEX(Invitati!$N:$N,$A143+ROW(Invitati!$A$1)))&amp;IF(OR(INDEX(Invitati!$O:$O,$A143+ROW(Invitati!$A$1))="",INDEX(Invitati!$O:$O,$A143+ROW(Invitati!$A$1))=Elenchi!$D$2),"",", "&amp;INDEX(Invitati!$O:$O,$A143+ROW(Invitati!$A$1))),3,200)</f>
        <v/>
      </c>
      <c r="L143" s="28">
        <f>INDEX(Invitati!$P:$P,$A143+ROW(Invitati!$A$1))&amp;""</f>
        <v/>
      </c>
      <c r="M143" s="28">
        <f>INDEX(Invitati!$Q:$Q,$A143+ROW(Invitati!$A$1))&amp;""</f>
        <v/>
      </c>
    </row>
    <row r="144" ht="24" customHeight="1">
      <c r="A144" s="27" t="n">
        <v>141</v>
      </c>
      <c r="B144" s="28">
        <f>INDEX(Invitati!$A:$A,$A144+ROW(Invitati!$A$1))&amp;""</f>
        <v/>
      </c>
      <c r="C144" s="28">
        <f>INDEX(Invitati!$B:$B,$A144+ROW(Invitati!$A$1))&amp;""</f>
        <v/>
      </c>
      <c r="D144" s="28">
        <f>INDEX(Invitati!$C:$C,$A144+ROW(Invitati!$A$1))&amp;""</f>
        <v/>
      </c>
      <c r="E144" s="28">
        <f>INDEX(Invitati!$E:$E,$A144+ROW(Invitati!$A$1))&amp;""</f>
        <v/>
      </c>
      <c r="F144" s="28">
        <f>INDEX(Invitati!$F:$F,$A144+ROW(Invitati!$A$1))&amp;""</f>
        <v/>
      </c>
      <c r="G144" s="28">
        <f>IF(INDEX(Invitati!$G:$G,$A144+ROW(Invitati!$A$1))="Bambino","Bambino"&amp;IF(INDEX(Invitati!$H:$H,$A144+ROW(Invitati!$A$1))="",""," ("&amp;INDEX(Invitati!$H:$H,$A144+ROW(Invitati!$A$1))&amp;")"),INDEX(Invitati!$G:$G,$A144+ROW(Invitati!$A$1))&amp;"")</f>
        <v/>
      </c>
      <c r="H144" s="28">
        <f>INDEX(Invitati!$I:$I,$A144+ROW(Invitati!$A$1))&amp;""</f>
        <v/>
      </c>
      <c r="I144" s="28">
        <f>IF(OR(INDEX(Invitati!$K:$K,$A144+ROW(Invitati!$A$1))="Sì",AND(INDEX(Invitati!$B:$B,$A144+ROW(Invitati!$A$1))&lt;&gt;"",COUNTIFS(Invitati!$B$2:$B$501,INDEX(Invitati!$B:$B,$A144+ROW(Invitati!$A$1))&amp;"",Invitati!$K$2:$K$501,"Sì")&gt;0)),"Sì","")</f>
        <v/>
      </c>
      <c r="J144" s="28">
        <f>INDEX(Invitati!$L:$L,$A144+ROW(Invitati!$A$1))&amp;""</f>
        <v/>
      </c>
      <c r="K144" s="28">
        <f>MID(IF(INDEX(Invitati!$M:$M,$A144+ROW(Invitati!$A$1))="","",", "&amp;INDEX(Invitati!$M:$M,$A144+ROW(Invitati!$A$1)))&amp;IF(INDEX(Invitati!$N:$N,$A144+ROW(Invitati!$A$1))="","",", "&amp;INDEX(Invitati!$N:$N,$A144+ROW(Invitati!$A$1)))&amp;IF(OR(INDEX(Invitati!$O:$O,$A144+ROW(Invitati!$A$1))="",INDEX(Invitati!$O:$O,$A144+ROW(Invitati!$A$1))=Elenchi!$D$2),"",", "&amp;INDEX(Invitati!$O:$O,$A144+ROW(Invitati!$A$1))),3,200)</f>
        <v/>
      </c>
      <c r="L144" s="28">
        <f>INDEX(Invitati!$P:$P,$A144+ROW(Invitati!$A$1))&amp;""</f>
        <v/>
      </c>
      <c r="M144" s="28">
        <f>INDEX(Invitati!$Q:$Q,$A144+ROW(Invitati!$A$1))&amp;""</f>
        <v/>
      </c>
    </row>
    <row r="145" ht="24" customHeight="1">
      <c r="A145" s="27" t="n">
        <v>142</v>
      </c>
      <c r="B145" s="28">
        <f>INDEX(Invitati!$A:$A,$A145+ROW(Invitati!$A$1))&amp;""</f>
        <v/>
      </c>
      <c r="C145" s="28">
        <f>INDEX(Invitati!$B:$B,$A145+ROW(Invitati!$A$1))&amp;""</f>
        <v/>
      </c>
      <c r="D145" s="28">
        <f>INDEX(Invitati!$C:$C,$A145+ROW(Invitati!$A$1))&amp;""</f>
        <v/>
      </c>
      <c r="E145" s="28">
        <f>INDEX(Invitati!$E:$E,$A145+ROW(Invitati!$A$1))&amp;""</f>
        <v/>
      </c>
      <c r="F145" s="28">
        <f>INDEX(Invitati!$F:$F,$A145+ROW(Invitati!$A$1))&amp;""</f>
        <v/>
      </c>
      <c r="G145" s="28">
        <f>IF(INDEX(Invitati!$G:$G,$A145+ROW(Invitati!$A$1))="Bambino","Bambino"&amp;IF(INDEX(Invitati!$H:$H,$A145+ROW(Invitati!$A$1))="",""," ("&amp;INDEX(Invitati!$H:$H,$A145+ROW(Invitati!$A$1))&amp;")"),INDEX(Invitati!$G:$G,$A145+ROW(Invitati!$A$1))&amp;"")</f>
        <v/>
      </c>
      <c r="H145" s="28">
        <f>INDEX(Invitati!$I:$I,$A145+ROW(Invitati!$A$1))&amp;""</f>
        <v/>
      </c>
      <c r="I145" s="28">
        <f>IF(OR(INDEX(Invitati!$K:$K,$A145+ROW(Invitati!$A$1))="Sì",AND(INDEX(Invitati!$B:$B,$A145+ROW(Invitati!$A$1))&lt;&gt;"",COUNTIFS(Invitati!$B$2:$B$501,INDEX(Invitati!$B:$B,$A145+ROW(Invitati!$A$1))&amp;"",Invitati!$K$2:$K$501,"Sì")&gt;0)),"Sì","")</f>
        <v/>
      </c>
      <c r="J145" s="28">
        <f>INDEX(Invitati!$L:$L,$A145+ROW(Invitati!$A$1))&amp;""</f>
        <v/>
      </c>
      <c r="K145" s="28">
        <f>MID(IF(INDEX(Invitati!$M:$M,$A145+ROW(Invitati!$A$1))="","",", "&amp;INDEX(Invitati!$M:$M,$A145+ROW(Invitati!$A$1)))&amp;IF(INDEX(Invitati!$N:$N,$A145+ROW(Invitati!$A$1))="","",", "&amp;INDEX(Invitati!$N:$N,$A145+ROW(Invitati!$A$1)))&amp;IF(OR(INDEX(Invitati!$O:$O,$A145+ROW(Invitati!$A$1))="",INDEX(Invitati!$O:$O,$A145+ROW(Invitati!$A$1))=Elenchi!$D$2),"",", "&amp;INDEX(Invitati!$O:$O,$A145+ROW(Invitati!$A$1))),3,200)</f>
        <v/>
      </c>
      <c r="L145" s="28">
        <f>INDEX(Invitati!$P:$P,$A145+ROW(Invitati!$A$1))&amp;""</f>
        <v/>
      </c>
      <c r="M145" s="28">
        <f>INDEX(Invitati!$Q:$Q,$A145+ROW(Invitati!$A$1))&amp;""</f>
        <v/>
      </c>
    </row>
    <row r="146" ht="24" customHeight="1">
      <c r="A146" s="27" t="n">
        <v>143</v>
      </c>
      <c r="B146" s="28">
        <f>INDEX(Invitati!$A:$A,$A146+ROW(Invitati!$A$1))&amp;""</f>
        <v/>
      </c>
      <c r="C146" s="28">
        <f>INDEX(Invitati!$B:$B,$A146+ROW(Invitati!$A$1))&amp;""</f>
        <v/>
      </c>
      <c r="D146" s="28">
        <f>INDEX(Invitati!$C:$C,$A146+ROW(Invitati!$A$1))&amp;""</f>
        <v/>
      </c>
      <c r="E146" s="28">
        <f>INDEX(Invitati!$E:$E,$A146+ROW(Invitati!$A$1))&amp;""</f>
        <v/>
      </c>
      <c r="F146" s="28">
        <f>INDEX(Invitati!$F:$F,$A146+ROW(Invitati!$A$1))&amp;""</f>
        <v/>
      </c>
      <c r="G146" s="28">
        <f>IF(INDEX(Invitati!$G:$G,$A146+ROW(Invitati!$A$1))="Bambino","Bambino"&amp;IF(INDEX(Invitati!$H:$H,$A146+ROW(Invitati!$A$1))="",""," ("&amp;INDEX(Invitati!$H:$H,$A146+ROW(Invitati!$A$1))&amp;")"),INDEX(Invitati!$G:$G,$A146+ROW(Invitati!$A$1))&amp;"")</f>
        <v/>
      </c>
      <c r="H146" s="28">
        <f>INDEX(Invitati!$I:$I,$A146+ROW(Invitati!$A$1))&amp;""</f>
        <v/>
      </c>
      <c r="I146" s="28">
        <f>IF(OR(INDEX(Invitati!$K:$K,$A146+ROW(Invitati!$A$1))="Sì",AND(INDEX(Invitati!$B:$B,$A146+ROW(Invitati!$A$1))&lt;&gt;"",COUNTIFS(Invitati!$B$2:$B$501,INDEX(Invitati!$B:$B,$A146+ROW(Invitati!$A$1))&amp;"",Invitati!$K$2:$K$501,"Sì")&gt;0)),"Sì","")</f>
        <v/>
      </c>
      <c r="J146" s="28">
        <f>INDEX(Invitati!$L:$L,$A146+ROW(Invitati!$A$1))&amp;""</f>
        <v/>
      </c>
      <c r="K146" s="28">
        <f>MID(IF(INDEX(Invitati!$M:$M,$A146+ROW(Invitati!$A$1))="","",", "&amp;INDEX(Invitati!$M:$M,$A146+ROW(Invitati!$A$1)))&amp;IF(INDEX(Invitati!$N:$N,$A146+ROW(Invitati!$A$1))="","",", "&amp;INDEX(Invitati!$N:$N,$A146+ROW(Invitati!$A$1)))&amp;IF(OR(INDEX(Invitati!$O:$O,$A146+ROW(Invitati!$A$1))="",INDEX(Invitati!$O:$O,$A146+ROW(Invitati!$A$1))=Elenchi!$D$2),"",", "&amp;INDEX(Invitati!$O:$O,$A146+ROW(Invitati!$A$1))),3,200)</f>
        <v/>
      </c>
      <c r="L146" s="28">
        <f>INDEX(Invitati!$P:$P,$A146+ROW(Invitati!$A$1))&amp;""</f>
        <v/>
      </c>
      <c r="M146" s="28">
        <f>INDEX(Invitati!$Q:$Q,$A146+ROW(Invitati!$A$1))&amp;""</f>
        <v/>
      </c>
    </row>
    <row r="147" ht="24" customHeight="1">
      <c r="A147" s="27" t="n">
        <v>144</v>
      </c>
      <c r="B147" s="28">
        <f>INDEX(Invitati!$A:$A,$A147+ROW(Invitati!$A$1))&amp;""</f>
        <v/>
      </c>
      <c r="C147" s="28">
        <f>INDEX(Invitati!$B:$B,$A147+ROW(Invitati!$A$1))&amp;""</f>
        <v/>
      </c>
      <c r="D147" s="28">
        <f>INDEX(Invitati!$C:$C,$A147+ROW(Invitati!$A$1))&amp;""</f>
        <v/>
      </c>
      <c r="E147" s="28">
        <f>INDEX(Invitati!$E:$E,$A147+ROW(Invitati!$A$1))&amp;""</f>
        <v/>
      </c>
      <c r="F147" s="28">
        <f>INDEX(Invitati!$F:$F,$A147+ROW(Invitati!$A$1))&amp;""</f>
        <v/>
      </c>
      <c r="G147" s="28">
        <f>IF(INDEX(Invitati!$G:$G,$A147+ROW(Invitati!$A$1))="Bambino","Bambino"&amp;IF(INDEX(Invitati!$H:$H,$A147+ROW(Invitati!$A$1))="",""," ("&amp;INDEX(Invitati!$H:$H,$A147+ROW(Invitati!$A$1))&amp;")"),INDEX(Invitati!$G:$G,$A147+ROW(Invitati!$A$1))&amp;"")</f>
        <v/>
      </c>
      <c r="H147" s="28">
        <f>INDEX(Invitati!$I:$I,$A147+ROW(Invitati!$A$1))&amp;""</f>
        <v/>
      </c>
      <c r="I147" s="28">
        <f>IF(OR(INDEX(Invitati!$K:$K,$A147+ROW(Invitati!$A$1))="Sì",AND(INDEX(Invitati!$B:$B,$A147+ROW(Invitati!$A$1))&lt;&gt;"",COUNTIFS(Invitati!$B$2:$B$501,INDEX(Invitati!$B:$B,$A147+ROW(Invitati!$A$1))&amp;"",Invitati!$K$2:$K$501,"Sì")&gt;0)),"Sì","")</f>
        <v/>
      </c>
      <c r="J147" s="28">
        <f>INDEX(Invitati!$L:$L,$A147+ROW(Invitati!$A$1))&amp;""</f>
        <v/>
      </c>
      <c r="K147" s="28">
        <f>MID(IF(INDEX(Invitati!$M:$M,$A147+ROW(Invitati!$A$1))="","",", "&amp;INDEX(Invitati!$M:$M,$A147+ROW(Invitati!$A$1)))&amp;IF(INDEX(Invitati!$N:$N,$A147+ROW(Invitati!$A$1))="","",", "&amp;INDEX(Invitati!$N:$N,$A147+ROW(Invitati!$A$1)))&amp;IF(OR(INDEX(Invitati!$O:$O,$A147+ROW(Invitati!$A$1))="",INDEX(Invitati!$O:$O,$A147+ROW(Invitati!$A$1))=Elenchi!$D$2),"",", "&amp;INDEX(Invitati!$O:$O,$A147+ROW(Invitati!$A$1))),3,200)</f>
        <v/>
      </c>
      <c r="L147" s="28">
        <f>INDEX(Invitati!$P:$P,$A147+ROW(Invitati!$A$1))&amp;""</f>
        <v/>
      </c>
      <c r="M147" s="28">
        <f>INDEX(Invitati!$Q:$Q,$A147+ROW(Invitati!$A$1))&amp;""</f>
        <v/>
      </c>
    </row>
    <row r="148" ht="24" customHeight="1">
      <c r="A148" s="27" t="n">
        <v>145</v>
      </c>
      <c r="B148" s="28">
        <f>INDEX(Invitati!$A:$A,$A148+ROW(Invitati!$A$1))&amp;""</f>
        <v/>
      </c>
      <c r="C148" s="28">
        <f>INDEX(Invitati!$B:$B,$A148+ROW(Invitati!$A$1))&amp;""</f>
        <v/>
      </c>
      <c r="D148" s="28">
        <f>INDEX(Invitati!$C:$C,$A148+ROW(Invitati!$A$1))&amp;""</f>
        <v/>
      </c>
      <c r="E148" s="28">
        <f>INDEX(Invitati!$E:$E,$A148+ROW(Invitati!$A$1))&amp;""</f>
        <v/>
      </c>
      <c r="F148" s="28">
        <f>INDEX(Invitati!$F:$F,$A148+ROW(Invitati!$A$1))&amp;""</f>
        <v/>
      </c>
      <c r="G148" s="28">
        <f>IF(INDEX(Invitati!$G:$G,$A148+ROW(Invitati!$A$1))="Bambino","Bambino"&amp;IF(INDEX(Invitati!$H:$H,$A148+ROW(Invitati!$A$1))="",""," ("&amp;INDEX(Invitati!$H:$H,$A148+ROW(Invitati!$A$1))&amp;")"),INDEX(Invitati!$G:$G,$A148+ROW(Invitati!$A$1))&amp;"")</f>
        <v/>
      </c>
      <c r="H148" s="28">
        <f>INDEX(Invitati!$I:$I,$A148+ROW(Invitati!$A$1))&amp;""</f>
        <v/>
      </c>
      <c r="I148" s="28">
        <f>IF(OR(INDEX(Invitati!$K:$K,$A148+ROW(Invitati!$A$1))="Sì",AND(INDEX(Invitati!$B:$B,$A148+ROW(Invitati!$A$1))&lt;&gt;"",COUNTIFS(Invitati!$B$2:$B$501,INDEX(Invitati!$B:$B,$A148+ROW(Invitati!$A$1))&amp;"",Invitati!$K$2:$K$501,"Sì")&gt;0)),"Sì","")</f>
        <v/>
      </c>
      <c r="J148" s="28">
        <f>INDEX(Invitati!$L:$L,$A148+ROW(Invitati!$A$1))&amp;""</f>
        <v/>
      </c>
      <c r="K148" s="28">
        <f>MID(IF(INDEX(Invitati!$M:$M,$A148+ROW(Invitati!$A$1))="","",", "&amp;INDEX(Invitati!$M:$M,$A148+ROW(Invitati!$A$1)))&amp;IF(INDEX(Invitati!$N:$N,$A148+ROW(Invitati!$A$1))="","",", "&amp;INDEX(Invitati!$N:$N,$A148+ROW(Invitati!$A$1)))&amp;IF(OR(INDEX(Invitati!$O:$O,$A148+ROW(Invitati!$A$1))="",INDEX(Invitati!$O:$O,$A148+ROW(Invitati!$A$1))=Elenchi!$D$2),"",", "&amp;INDEX(Invitati!$O:$O,$A148+ROW(Invitati!$A$1))),3,200)</f>
        <v/>
      </c>
      <c r="L148" s="28">
        <f>INDEX(Invitati!$P:$P,$A148+ROW(Invitati!$A$1))&amp;""</f>
        <v/>
      </c>
      <c r="M148" s="28">
        <f>INDEX(Invitati!$Q:$Q,$A148+ROW(Invitati!$A$1))&amp;""</f>
        <v/>
      </c>
    </row>
    <row r="149" ht="24" customHeight="1">
      <c r="A149" s="27" t="n">
        <v>146</v>
      </c>
      <c r="B149" s="28">
        <f>INDEX(Invitati!$A:$A,$A149+ROW(Invitati!$A$1))&amp;""</f>
        <v/>
      </c>
      <c r="C149" s="28">
        <f>INDEX(Invitati!$B:$B,$A149+ROW(Invitati!$A$1))&amp;""</f>
        <v/>
      </c>
      <c r="D149" s="28">
        <f>INDEX(Invitati!$C:$C,$A149+ROW(Invitati!$A$1))&amp;""</f>
        <v/>
      </c>
      <c r="E149" s="28">
        <f>INDEX(Invitati!$E:$E,$A149+ROW(Invitati!$A$1))&amp;""</f>
        <v/>
      </c>
      <c r="F149" s="28">
        <f>INDEX(Invitati!$F:$F,$A149+ROW(Invitati!$A$1))&amp;""</f>
        <v/>
      </c>
      <c r="G149" s="28">
        <f>IF(INDEX(Invitati!$G:$G,$A149+ROW(Invitati!$A$1))="Bambino","Bambino"&amp;IF(INDEX(Invitati!$H:$H,$A149+ROW(Invitati!$A$1))="",""," ("&amp;INDEX(Invitati!$H:$H,$A149+ROW(Invitati!$A$1))&amp;")"),INDEX(Invitati!$G:$G,$A149+ROW(Invitati!$A$1))&amp;"")</f>
        <v/>
      </c>
      <c r="H149" s="28">
        <f>INDEX(Invitati!$I:$I,$A149+ROW(Invitati!$A$1))&amp;""</f>
        <v/>
      </c>
      <c r="I149" s="28">
        <f>IF(OR(INDEX(Invitati!$K:$K,$A149+ROW(Invitati!$A$1))="Sì",AND(INDEX(Invitati!$B:$B,$A149+ROW(Invitati!$A$1))&lt;&gt;"",COUNTIFS(Invitati!$B$2:$B$501,INDEX(Invitati!$B:$B,$A149+ROW(Invitati!$A$1))&amp;"",Invitati!$K$2:$K$501,"Sì")&gt;0)),"Sì","")</f>
        <v/>
      </c>
      <c r="J149" s="28">
        <f>INDEX(Invitati!$L:$L,$A149+ROW(Invitati!$A$1))&amp;""</f>
        <v/>
      </c>
      <c r="K149" s="28">
        <f>MID(IF(INDEX(Invitati!$M:$M,$A149+ROW(Invitati!$A$1))="","",", "&amp;INDEX(Invitati!$M:$M,$A149+ROW(Invitati!$A$1)))&amp;IF(INDEX(Invitati!$N:$N,$A149+ROW(Invitati!$A$1))="","",", "&amp;INDEX(Invitati!$N:$N,$A149+ROW(Invitati!$A$1)))&amp;IF(OR(INDEX(Invitati!$O:$O,$A149+ROW(Invitati!$A$1))="",INDEX(Invitati!$O:$O,$A149+ROW(Invitati!$A$1))=Elenchi!$D$2),"",", "&amp;INDEX(Invitati!$O:$O,$A149+ROW(Invitati!$A$1))),3,200)</f>
        <v/>
      </c>
      <c r="L149" s="28">
        <f>INDEX(Invitati!$P:$P,$A149+ROW(Invitati!$A$1))&amp;""</f>
        <v/>
      </c>
      <c r="M149" s="28">
        <f>INDEX(Invitati!$Q:$Q,$A149+ROW(Invitati!$A$1))&amp;""</f>
        <v/>
      </c>
    </row>
    <row r="150" ht="24" customHeight="1">
      <c r="A150" s="27" t="n">
        <v>147</v>
      </c>
      <c r="B150" s="28">
        <f>INDEX(Invitati!$A:$A,$A150+ROW(Invitati!$A$1))&amp;""</f>
        <v/>
      </c>
      <c r="C150" s="28">
        <f>INDEX(Invitati!$B:$B,$A150+ROW(Invitati!$A$1))&amp;""</f>
        <v/>
      </c>
      <c r="D150" s="28">
        <f>INDEX(Invitati!$C:$C,$A150+ROW(Invitati!$A$1))&amp;""</f>
        <v/>
      </c>
      <c r="E150" s="28">
        <f>INDEX(Invitati!$E:$E,$A150+ROW(Invitati!$A$1))&amp;""</f>
        <v/>
      </c>
      <c r="F150" s="28">
        <f>INDEX(Invitati!$F:$F,$A150+ROW(Invitati!$A$1))&amp;""</f>
        <v/>
      </c>
      <c r="G150" s="28">
        <f>IF(INDEX(Invitati!$G:$G,$A150+ROW(Invitati!$A$1))="Bambino","Bambino"&amp;IF(INDEX(Invitati!$H:$H,$A150+ROW(Invitati!$A$1))="",""," ("&amp;INDEX(Invitati!$H:$H,$A150+ROW(Invitati!$A$1))&amp;")"),INDEX(Invitati!$G:$G,$A150+ROW(Invitati!$A$1))&amp;"")</f>
        <v/>
      </c>
      <c r="H150" s="28">
        <f>INDEX(Invitati!$I:$I,$A150+ROW(Invitati!$A$1))&amp;""</f>
        <v/>
      </c>
      <c r="I150" s="28">
        <f>IF(OR(INDEX(Invitati!$K:$K,$A150+ROW(Invitati!$A$1))="Sì",AND(INDEX(Invitati!$B:$B,$A150+ROW(Invitati!$A$1))&lt;&gt;"",COUNTIFS(Invitati!$B$2:$B$501,INDEX(Invitati!$B:$B,$A150+ROW(Invitati!$A$1))&amp;"",Invitati!$K$2:$K$501,"Sì")&gt;0)),"Sì","")</f>
        <v/>
      </c>
      <c r="J150" s="28">
        <f>INDEX(Invitati!$L:$L,$A150+ROW(Invitati!$A$1))&amp;""</f>
        <v/>
      </c>
      <c r="K150" s="28">
        <f>MID(IF(INDEX(Invitati!$M:$M,$A150+ROW(Invitati!$A$1))="","",", "&amp;INDEX(Invitati!$M:$M,$A150+ROW(Invitati!$A$1)))&amp;IF(INDEX(Invitati!$N:$N,$A150+ROW(Invitati!$A$1))="","",", "&amp;INDEX(Invitati!$N:$N,$A150+ROW(Invitati!$A$1)))&amp;IF(OR(INDEX(Invitati!$O:$O,$A150+ROW(Invitati!$A$1))="",INDEX(Invitati!$O:$O,$A150+ROW(Invitati!$A$1))=Elenchi!$D$2),"",", "&amp;INDEX(Invitati!$O:$O,$A150+ROW(Invitati!$A$1))),3,200)</f>
        <v/>
      </c>
      <c r="L150" s="28">
        <f>INDEX(Invitati!$P:$P,$A150+ROW(Invitati!$A$1))&amp;""</f>
        <v/>
      </c>
      <c r="M150" s="28">
        <f>INDEX(Invitati!$Q:$Q,$A150+ROW(Invitati!$A$1))&amp;""</f>
        <v/>
      </c>
    </row>
    <row r="151" ht="24" customHeight="1">
      <c r="A151" s="27" t="n">
        <v>148</v>
      </c>
      <c r="B151" s="28">
        <f>INDEX(Invitati!$A:$A,$A151+ROW(Invitati!$A$1))&amp;""</f>
        <v/>
      </c>
      <c r="C151" s="28">
        <f>INDEX(Invitati!$B:$B,$A151+ROW(Invitati!$A$1))&amp;""</f>
        <v/>
      </c>
      <c r="D151" s="28">
        <f>INDEX(Invitati!$C:$C,$A151+ROW(Invitati!$A$1))&amp;""</f>
        <v/>
      </c>
      <c r="E151" s="28">
        <f>INDEX(Invitati!$E:$E,$A151+ROW(Invitati!$A$1))&amp;""</f>
        <v/>
      </c>
      <c r="F151" s="28">
        <f>INDEX(Invitati!$F:$F,$A151+ROW(Invitati!$A$1))&amp;""</f>
        <v/>
      </c>
      <c r="G151" s="28">
        <f>IF(INDEX(Invitati!$G:$G,$A151+ROW(Invitati!$A$1))="Bambino","Bambino"&amp;IF(INDEX(Invitati!$H:$H,$A151+ROW(Invitati!$A$1))="",""," ("&amp;INDEX(Invitati!$H:$H,$A151+ROW(Invitati!$A$1))&amp;")"),INDEX(Invitati!$G:$G,$A151+ROW(Invitati!$A$1))&amp;"")</f>
        <v/>
      </c>
      <c r="H151" s="28">
        <f>INDEX(Invitati!$I:$I,$A151+ROW(Invitati!$A$1))&amp;""</f>
        <v/>
      </c>
      <c r="I151" s="28">
        <f>IF(OR(INDEX(Invitati!$K:$K,$A151+ROW(Invitati!$A$1))="Sì",AND(INDEX(Invitati!$B:$B,$A151+ROW(Invitati!$A$1))&lt;&gt;"",COUNTIFS(Invitati!$B$2:$B$501,INDEX(Invitati!$B:$B,$A151+ROW(Invitati!$A$1))&amp;"",Invitati!$K$2:$K$501,"Sì")&gt;0)),"Sì","")</f>
        <v/>
      </c>
      <c r="J151" s="28">
        <f>INDEX(Invitati!$L:$L,$A151+ROW(Invitati!$A$1))&amp;""</f>
        <v/>
      </c>
      <c r="K151" s="28">
        <f>MID(IF(INDEX(Invitati!$M:$M,$A151+ROW(Invitati!$A$1))="","",", "&amp;INDEX(Invitati!$M:$M,$A151+ROW(Invitati!$A$1)))&amp;IF(INDEX(Invitati!$N:$N,$A151+ROW(Invitati!$A$1))="","",", "&amp;INDEX(Invitati!$N:$N,$A151+ROW(Invitati!$A$1)))&amp;IF(OR(INDEX(Invitati!$O:$O,$A151+ROW(Invitati!$A$1))="",INDEX(Invitati!$O:$O,$A151+ROW(Invitati!$A$1))=Elenchi!$D$2),"",", "&amp;INDEX(Invitati!$O:$O,$A151+ROW(Invitati!$A$1))),3,200)</f>
        <v/>
      </c>
      <c r="L151" s="28">
        <f>INDEX(Invitati!$P:$P,$A151+ROW(Invitati!$A$1))&amp;""</f>
        <v/>
      </c>
      <c r="M151" s="28">
        <f>INDEX(Invitati!$Q:$Q,$A151+ROW(Invitati!$A$1))&amp;""</f>
        <v/>
      </c>
    </row>
    <row r="152" ht="24" customHeight="1">
      <c r="A152" s="27" t="n">
        <v>149</v>
      </c>
      <c r="B152" s="28">
        <f>INDEX(Invitati!$A:$A,$A152+ROW(Invitati!$A$1))&amp;""</f>
        <v/>
      </c>
      <c r="C152" s="28">
        <f>INDEX(Invitati!$B:$B,$A152+ROW(Invitati!$A$1))&amp;""</f>
        <v/>
      </c>
      <c r="D152" s="28">
        <f>INDEX(Invitati!$C:$C,$A152+ROW(Invitati!$A$1))&amp;""</f>
        <v/>
      </c>
      <c r="E152" s="28">
        <f>INDEX(Invitati!$E:$E,$A152+ROW(Invitati!$A$1))&amp;""</f>
        <v/>
      </c>
      <c r="F152" s="28">
        <f>INDEX(Invitati!$F:$F,$A152+ROW(Invitati!$A$1))&amp;""</f>
        <v/>
      </c>
      <c r="G152" s="28">
        <f>IF(INDEX(Invitati!$G:$G,$A152+ROW(Invitati!$A$1))="Bambino","Bambino"&amp;IF(INDEX(Invitati!$H:$H,$A152+ROW(Invitati!$A$1))="",""," ("&amp;INDEX(Invitati!$H:$H,$A152+ROW(Invitati!$A$1))&amp;")"),INDEX(Invitati!$G:$G,$A152+ROW(Invitati!$A$1))&amp;"")</f>
        <v/>
      </c>
      <c r="H152" s="28">
        <f>INDEX(Invitati!$I:$I,$A152+ROW(Invitati!$A$1))&amp;""</f>
        <v/>
      </c>
      <c r="I152" s="28">
        <f>IF(OR(INDEX(Invitati!$K:$K,$A152+ROW(Invitati!$A$1))="Sì",AND(INDEX(Invitati!$B:$B,$A152+ROW(Invitati!$A$1))&lt;&gt;"",COUNTIFS(Invitati!$B$2:$B$501,INDEX(Invitati!$B:$B,$A152+ROW(Invitati!$A$1))&amp;"",Invitati!$K$2:$K$501,"Sì")&gt;0)),"Sì","")</f>
        <v/>
      </c>
      <c r="J152" s="28">
        <f>INDEX(Invitati!$L:$L,$A152+ROW(Invitati!$A$1))&amp;""</f>
        <v/>
      </c>
      <c r="K152" s="28">
        <f>MID(IF(INDEX(Invitati!$M:$M,$A152+ROW(Invitati!$A$1))="","",", "&amp;INDEX(Invitati!$M:$M,$A152+ROW(Invitati!$A$1)))&amp;IF(INDEX(Invitati!$N:$N,$A152+ROW(Invitati!$A$1))="","",", "&amp;INDEX(Invitati!$N:$N,$A152+ROW(Invitati!$A$1)))&amp;IF(OR(INDEX(Invitati!$O:$O,$A152+ROW(Invitati!$A$1))="",INDEX(Invitati!$O:$O,$A152+ROW(Invitati!$A$1))=Elenchi!$D$2),"",", "&amp;INDEX(Invitati!$O:$O,$A152+ROW(Invitati!$A$1))),3,200)</f>
        <v/>
      </c>
      <c r="L152" s="28">
        <f>INDEX(Invitati!$P:$P,$A152+ROW(Invitati!$A$1))&amp;""</f>
        <v/>
      </c>
      <c r="M152" s="28">
        <f>INDEX(Invitati!$Q:$Q,$A152+ROW(Invitati!$A$1))&amp;""</f>
        <v/>
      </c>
    </row>
    <row r="153" ht="24" customHeight="1">
      <c r="A153" s="27" t="n">
        <v>150</v>
      </c>
      <c r="B153" s="28">
        <f>INDEX(Invitati!$A:$A,$A153+ROW(Invitati!$A$1))&amp;""</f>
        <v/>
      </c>
      <c r="C153" s="28">
        <f>INDEX(Invitati!$B:$B,$A153+ROW(Invitati!$A$1))&amp;""</f>
        <v/>
      </c>
      <c r="D153" s="28">
        <f>INDEX(Invitati!$C:$C,$A153+ROW(Invitati!$A$1))&amp;""</f>
        <v/>
      </c>
      <c r="E153" s="28">
        <f>INDEX(Invitati!$E:$E,$A153+ROW(Invitati!$A$1))&amp;""</f>
        <v/>
      </c>
      <c r="F153" s="28">
        <f>INDEX(Invitati!$F:$F,$A153+ROW(Invitati!$A$1))&amp;""</f>
        <v/>
      </c>
      <c r="G153" s="28">
        <f>IF(INDEX(Invitati!$G:$G,$A153+ROW(Invitati!$A$1))="Bambino","Bambino"&amp;IF(INDEX(Invitati!$H:$H,$A153+ROW(Invitati!$A$1))="",""," ("&amp;INDEX(Invitati!$H:$H,$A153+ROW(Invitati!$A$1))&amp;")"),INDEX(Invitati!$G:$G,$A153+ROW(Invitati!$A$1))&amp;"")</f>
        <v/>
      </c>
      <c r="H153" s="28">
        <f>INDEX(Invitati!$I:$I,$A153+ROW(Invitati!$A$1))&amp;""</f>
        <v/>
      </c>
      <c r="I153" s="28">
        <f>IF(OR(INDEX(Invitati!$K:$K,$A153+ROW(Invitati!$A$1))="Sì",AND(INDEX(Invitati!$B:$B,$A153+ROW(Invitati!$A$1))&lt;&gt;"",COUNTIFS(Invitati!$B$2:$B$501,INDEX(Invitati!$B:$B,$A153+ROW(Invitati!$A$1))&amp;"",Invitati!$K$2:$K$501,"Sì")&gt;0)),"Sì","")</f>
        <v/>
      </c>
      <c r="J153" s="28">
        <f>INDEX(Invitati!$L:$L,$A153+ROW(Invitati!$A$1))&amp;""</f>
        <v/>
      </c>
      <c r="K153" s="28">
        <f>MID(IF(INDEX(Invitati!$M:$M,$A153+ROW(Invitati!$A$1))="","",", "&amp;INDEX(Invitati!$M:$M,$A153+ROW(Invitati!$A$1)))&amp;IF(INDEX(Invitati!$N:$N,$A153+ROW(Invitati!$A$1))="","",", "&amp;INDEX(Invitati!$N:$N,$A153+ROW(Invitati!$A$1)))&amp;IF(OR(INDEX(Invitati!$O:$O,$A153+ROW(Invitati!$A$1))="",INDEX(Invitati!$O:$O,$A153+ROW(Invitati!$A$1))=Elenchi!$D$2),"",", "&amp;INDEX(Invitati!$O:$O,$A153+ROW(Invitati!$A$1))),3,200)</f>
        <v/>
      </c>
      <c r="L153" s="28">
        <f>INDEX(Invitati!$P:$P,$A153+ROW(Invitati!$A$1))&amp;""</f>
        <v/>
      </c>
      <c r="M153" s="28">
        <f>INDEX(Invitati!$Q:$Q,$A153+ROW(Invitati!$A$1))&amp;""</f>
        <v/>
      </c>
    </row>
    <row r="154" ht="24" customHeight="1">
      <c r="A154" s="27" t="n">
        <v>151</v>
      </c>
      <c r="B154" s="28">
        <f>INDEX(Invitati!$A:$A,$A154+ROW(Invitati!$A$1))&amp;""</f>
        <v/>
      </c>
      <c r="C154" s="28">
        <f>INDEX(Invitati!$B:$B,$A154+ROW(Invitati!$A$1))&amp;""</f>
        <v/>
      </c>
      <c r="D154" s="28">
        <f>INDEX(Invitati!$C:$C,$A154+ROW(Invitati!$A$1))&amp;""</f>
        <v/>
      </c>
      <c r="E154" s="28">
        <f>INDEX(Invitati!$E:$E,$A154+ROW(Invitati!$A$1))&amp;""</f>
        <v/>
      </c>
      <c r="F154" s="28">
        <f>INDEX(Invitati!$F:$F,$A154+ROW(Invitati!$A$1))&amp;""</f>
        <v/>
      </c>
      <c r="G154" s="28">
        <f>IF(INDEX(Invitati!$G:$G,$A154+ROW(Invitati!$A$1))="Bambino","Bambino"&amp;IF(INDEX(Invitati!$H:$H,$A154+ROW(Invitati!$A$1))="",""," ("&amp;INDEX(Invitati!$H:$H,$A154+ROW(Invitati!$A$1))&amp;")"),INDEX(Invitati!$G:$G,$A154+ROW(Invitati!$A$1))&amp;"")</f>
        <v/>
      </c>
      <c r="H154" s="28">
        <f>INDEX(Invitati!$I:$I,$A154+ROW(Invitati!$A$1))&amp;""</f>
        <v/>
      </c>
      <c r="I154" s="28">
        <f>IF(OR(INDEX(Invitati!$K:$K,$A154+ROW(Invitati!$A$1))="Sì",AND(INDEX(Invitati!$B:$B,$A154+ROW(Invitati!$A$1))&lt;&gt;"",COUNTIFS(Invitati!$B$2:$B$501,INDEX(Invitati!$B:$B,$A154+ROW(Invitati!$A$1))&amp;"",Invitati!$K$2:$K$501,"Sì")&gt;0)),"Sì","")</f>
        <v/>
      </c>
      <c r="J154" s="28">
        <f>INDEX(Invitati!$L:$L,$A154+ROW(Invitati!$A$1))&amp;""</f>
        <v/>
      </c>
      <c r="K154" s="28">
        <f>MID(IF(INDEX(Invitati!$M:$M,$A154+ROW(Invitati!$A$1))="","",", "&amp;INDEX(Invitati!$M:$M,$A154+ROW(Invitati!$A$1)))&amp;IF(INDEX(Invitati!$N:$N,$A154+ROW(Invitati!$A$1))="","",", "&amp;INDEX(Invitati!$N:$N,$A154+ROW(Invitati!$A$1)))&amp;IF(OR(INDEX(Invitati!$O:$O,$A154+ROW(Invitati!$A$1))="",INDEX(Invitati!$O:$O,$A154+ROW(Invitati!$A$1))=Elenchi!$D$2),"",", "&amp;INDEX(Invitati!$O:$O,$A154+ROW(Invitati!$A$1))),3,200)</f>
        <v/>
      </c>
      <c r="L154" s="28">
        <f>INDEX(Invitati!$P:$P,$A154+ROW(Invitati!$A$1))&amp;""</f>
        <v/>
      </c>
      <c r="M154" s="28">
        <f>INDEX(Invitati!$Q:$Q,$A154+ROW(Invitati!$A$1))&amp;""</f>
        <v/>
      </c>
    </row>
    <row r="155" ht="24" customHeight="1">
      <c r="A155" s="27" t="n">
        <v>152</v>
      </c>
      <c r="B155" s="28">
        <f>INDEX(Invitati!$A:$A,$A155+ROW(Invitati!$A$1))&amp;""</f>
        <v/>
      </c>
      <c r="C155" s="28">
        <f>INDEX(Invitati!$B:$B,$A155+ROW(Invitati!$A$1))&amp;""</f>
        <v/>
      </c>
      <c r="D155" s="28">
        <f>INDEX(Invitati!$C:$C,$A155+ROW(Invitati!$A$1))&amp;""</f>
        <v/>
      </c>
      <c r="E155" s="28">
        <f>INDEX(Invitati!$E:$E,$A155+ROW(Invitati!$A$1))&amp;""</f>
        <v/>
      </c>
      <c r="F155" s="28">
        <f>INDEX(Invitati!$F:$F,$A155+ROW(Invitati!$A$1))&amp;""</f>
        <v/>
      </c>
      <c r="G155" s="28">
        <f>IF(INDEX(Invitati!$G:$G,$A155+ROW(Invitati!$A$1))="Bambino","Bambino"&amp;IF(INDEX(Invitati!$H:$H,$A155+ROW(Invitati!$A$1))="",""," ("&amp;INDEX(Invitati!$H:$H,$A155+ROW(Invitati!$A$1))&amp;")"),INDEX(Invitati!$G:$G,$A155+ROW(Invitati!$A$1))&amp;"")</f>
        <v/>
      </c>
      <c r="H155" s="28">
        <f>INDEX(Invitati!$I:$I,$A155+ROW(Invitati!$A$1))&amp;""</f>
        <v/>
      </c>
      <c r="I155" s="28">
        <f>IF(OR(INDEX(Invitati!$K:$K,$A155+ROW(Invitati!$A$1))="Sì",AND(INDEX(Invitati!$B:$B,$A155+ROW(Invitati!$A$1))&lt;&gt;"",COUNTIFS(Invitati!$B$2:$B$501,INDEX(Invitati!$B:$B,$A155+ROW(Invitati!$A$1))&amp;"",Invitati!$K$2:$K$501,"Sì")&gt;0)),"Sì","")</f>
        <v/>
      </c>
      <c r="J155" s="28">
        <f>INDEX(Invitati!$L:$L,$A155+ROW(Invitati!$A$1))&amp;""</f>
        <v/>
      </c>
      <c r="K155" s="28">
        <f>MID(IF(INDEX(Invitati!$M:$M,$A155+ROW(Invitati!$A$1))="","",", "&amp;INDEX(Invitati!$M:$M,$A155+ROW(Invitati!$A$1)))&amp;IF(INDEX(Invitati!$N:$N,$A155+ROW(Invitati!$A$1))="","",", "&amp;INDEX(Invitati!$N:$N,$A155+ROW(Invitati!$A$1)))&amp;IF(OR(INDEX(Invitati!$O:$O,$A155+ROW(Invitati!$A$1))="",INDEX(Invitati!$O:$O,$A155+ROW(Invitati!$A$1))=Elenchi!$D$2),"",", "&amp;INDEX(Invitati!$O:$O,$A155+ROW(Invitati!$A$1))),3,200)</f>
        <v/>
      </c>
      <c r="L155" s="28">
        <f>INDEX(Invitati!$P:$P,$A155+ROW(Invitati!$A$1))&amp;""</f>
        <v/>
      </c>
      <c r="M155" s="28">
        <f>INDEX(Invitati!$Q:$Q,$A155+ROW(Invitati!$A$1))&amp;""</f>
        <v/>
      </c>
    </row>
    <row r="156" ht="24" customHeight="1">
      <c r="A156" s="27" t="n">
        <v>153</v>
      </c>
      <c r="B156" s="28">
        <f>INDEX(Invitati!$A:$A,$A156+ROW(Invitati!$A$1))&amp;""</f>
        <v/>
      </c>
      <c r="C156" s="28">
        <f>INDEX(Invitati!$B:$B,$A156+ROW(Invitati!$A$1))&amp;""</f>
        <v/>
      </c>
      <c r="D156" s="28">
        <f>INDEX(Invitati!$C:$C,$A156+ROW(Invitati!$A$1))&amp;""</f>
        <v/>
      </c>
      <c r="E156" s="28">
        <f>INDEX(Invitati!$E:$E,$A156+ROW(Invitati!$A$1))&amp;""</f>
        <v/>
      </c>
      <c r="F156" s="28">
        <f>INDEX(Invitati!$F:$F,$A156+ROW(Invitati!$A$1))&amp;""</f>
        <v/>
      </c>
      <c r="G156" s="28">
        <f>IF(INDEX(Invitati!$G:$G,$A156+ROW(Invitati!$A$1))="Bambino","Bambino"&amp;IF(INDEX(Invitati!$H:$H,$A156+ROW(Invitati!$A$1))="",""," ("&amp;INDEX(Invitati!$H:$H,$A156+ROW(Invitati!$A$1))&amp;")"),INDEX(Invitati!$G:$G,$A156+ROW(Invitati!$A$1))&amp;"")</f>
        <v/>
      </c>
      <c r="H156" s="28">
        <f>INDEX(Invitati!$I:$I,$A156+ROW(Invitati!$A$1))&amp;""</f>
        <v/>
      </c>
      <c r="I156" s="28">
        <f>IF(OR(INDEX(Invitati!$K:$K,$A156+ROW(Invitati!$A$1))="Sì",AND(INDEX(Invitati!$B:$B,$A156+ROW(Invitati!$A$1))&lt;&gt;"",COUNTIFS(Invitati!$B$2:$B$501,INDEX(Invitati!$B:$B,$A156+ROW(Invitati!$A$1))&amp;"",Invitati!$K$2:$K$501,"Sì")&gt;0)),"Sì","")</f>
        <v/>
      </c>
      <c r="J156" s="28">
        <f>INDEX(Invitati!$L:$L,$A156+ROW(Invitati!$A$1))&amp;""</f>
        <v/>
      </c>
      <c r="K156" s="28">
        <f>MID(IF(INDEX(Invitati!$M:$M,$A156+ROW(Invitati!$A$1))="","",", "&amp;INDEX(Invitati!$M:$M,$A156+ROW(Invitati!$A$1)))&amp;IF(INDEX(Invitati!$N:$N,$A156+ROW(Invitati!$A$1))="","",", "&amp;INDEX(Invitati!$N:$N,$A156+ROW(Invitati!$A$1)))&amp;IF(OR(INDEX(Invitati!$O:$O,$A156+ROW(Invitati!$A$1))="",INDEX(Invitati!$O:$O,$A156+ROW(Invitati!$A$1))=Elenchi!$D$2),"",", "&amp;INDEX(Invitati!$O:$O,$A156+ROW(Invitati!$A$1))),3,200)</f>
        <v/>
      </c>
      <c r="L156" s="28">
        <f>INDEX(Invitati!$P:$P,$A156+ROW(Invitati!$A$1))&amp;""</f>
        <v/>
      </c>
      <c r="M156" s="28">
        <f>INDEX(Invitati!$Q:$Q,$A156+ROW(Invitati!$A$1))&amp;""</f>
        <v/>
      </c>
    </row>
    <row r="157" ht="24" customHeight="1">
      <c r="A157" s="27" t="n">
        <v>154</v>
      </c>
      <c r="B157" s="28">
        <f>INDEX(Invitati!$A:$A,$A157+ROW(Invitati!$A$1))&amp;""</f>
        <v/>
      </c>
      <c r="C157" s="28">
        <f>INDEX(Invitati!$B:$B,$A157+ROW(Invitati!$A$1))&amp;""</f>
        <v/>
      </c>
      <c r="D157" s="28">
        <f>INDEX(Invitati!$C:$C,$A157+ROW(Invitati!$A$1))&amp;""</f>
        <v/>
      </c>
      <c r="E157" s="28">
        <f>INDEX(Invitati!$E:$E,$A157+ROW(Invitati!$A$1))&amp;""</f>
        <v/>
      </c>
      <c r="F157" s="28">
        <f>INDEX(Invitati!$F:$F,$A157+ROW(Invitati!$A$1))&amp;""</f>
        <v/>
      </c>
      <c r="G157" s="28">
        <f>IF(INDEX(Invitati!$G:$G,$A157+ROW(Invitati!$A$1))="Bambino","Bambino"&amp;IF(INDEX(Invitati!$H:$H,$A157+ROW(Invitati!$A$1))="",""," ("&amp;INDEX(Invitati!$H:$H,$A157+ROW(Invitati!$A$1))&amp;")"),INDEX(Invitati!$G:$G,$A157+ROW(Invitati!$A$1))&amp;"")</f>
        <v/>
      </c>
      <c r="H157" s="28">
        <f>INDEX(Invitati!$I:$I,$A157+ROW(Invitati!$A$1))&amp;""</f>
        <v/>
      </c>
      <c r="I157" s="28">
        <f>IF(OR(INDEX(Invitati!$K:$K,$A157+ROW(Invitati!$A$1))="Sì",AND(INDEX(Invitati!$B:$B,$A157+ROW(Invitati!$A$1))&lt;&gt;"",COUNTIFS(Invitati!$B$2:$B$501,INDEX(Invitati!$B:$B,$A157+ROW(Invitati!$A$1))&amp;"",Invitati!$K$2:$K$501,"Sì")&gt;0)),"Sì","")</f>
        <v/>
      </c>
      <c r="J157" s="28">
        <f>INDEX(Invitati!$L:$L,$A157+ROW(Invitati!$A$1))&amp;""</f>
        <v/>
      </c>
      <c r="K157" s="28">
        <f>MID(IF(INDEX(Invitati!$M:$M,$A157+ROW(Invitati!$A$1))="","",", "&amp;INDEX(Invitati!$M:$M,$A157+ROW(Invitati!$A$1)))&amp;IF(INDEX(Invitati!$N:$N,$A157+ROW(Invitati!$A$1))="","",", "&amp;INDEX(Invitati!$N:$N,$A157+ROW(Invitati!$A$1)))&amp;IF(OR(INDEX(Invitati!$O:$O,$A157+ROW(Invitati!$A$1))="",INDEX(Invitati!$O:$O,$A157+ROW(Invitati!$A$1))=Elenchi!$D$2),"",", "&amp;INDEX(Invitati!$O:$O,$A157+ROW(Invitati!$A$1))),3,200)</f>
        <v/>
      </c>
      <c r="L157" s="28">
        <f>INDEX(Invitati!$P:$P,$A157+ROW(Invitati!$A$1))&amp;""</f>
        <v/>
      </c>
      <c r="M157" s="28">
        <f>INDEX(Invitati!$Q:$Q,$A157+ROW(Invitati!$A$1))&amp;""</f>
        <v/>
      </c>
    </row>
    <row r="158" ht="24" customHeight="1">
      <c r="A158" s="27" t="n">
        <v>155</v>
      </c>
      <c r="B158" s="28">
        <f>INDEX(Invitati!$A:$A,$A158+ROW(Invitati!$A$1))&amp;""</f>
        <v/>
      </c>
      <c r="C158" s="28">
        <f>INDEX(Invitati!$B:$B,$A158+ROW(Invitati!$A$1))&amp;""</f>
        <v/>
      </c>
      <c r="D158" s="28">
        <f>INDEX(Invitati!$C:$C,$A158+ROW(Invitati!$A$1))&amp;""</f>
        <v/>
      </c>
      <c r="E158" s="28">
        <f>INDEX(Invitati!$E:$E,$A158+ROW(Invitati!$A$1))&amp;""</f>
        <v/>
      </c>
      <c r="F158" s="28">
        <f>INDEX(Invitati!$F:$F,$A158+ROW(Invitati!$A$1))&amp;""</f>
        <v/>
      </c>
      <c r="G158" s="28">
        <f>IF(INDEX(Invitati!$G:$G,$A158+ROW(Invitati!$A$1))="Bambino","Bambino"&amp;IF(INDEX(Invitati!$H:$H,$A158+ROW(Invitati!$A$1))="",""," ("&amp;INDEX(Invitati!$H:$H,$A158+ROW(Invitati!$A$1))&amp;")"),INDEX(Invitati!$G:$G,$A158+ROW(Invitati!$A$1))&amp;"")</f>
        <v/>
      </c>
      <c r="H158" s="28">
        <f>INDEX(Invitati!$I:$I,$A158+ROW(Invitati!$A$1))&amp;""</f>
        <v/>
      </c>
      <c r="I158" s="28">
        <f>IF(OR(INDEX(Invitati!$K:$K,$A158+ROW(Invitati!$A$1))="Sì",AND(INDEX(Invitati!$B:$B,$A158+ROW(Invitati!$A$1))&lt;&gt;"",COUNTIFS(Invitati!$B$2:$B$501,INDEX(Invitati!$B:$B,$A158+ROW(Invitati!$A$1))&amp;"",Invitati!$K$2:$K$501,"Sì")&gt;0)),"Sì","")</f>
        <v/>
      </c>
      <c r="J158" s="28">
        <f>INDEX(Invitati!$L:$L,$A158+ROW(Invitati!$A$1))&amp;""</f>
        <v/>
      </c>
      <c r="K158" s="28">
        <f>MID(IF(INDEX(Invitati!$M:$M,$A158+ROW(Invitati!$A$1))="","",", "&amp;INDEX(Invitati!$M:$M,$A158+ROW(Invitati!$A$1)))&amp;IF(INDEX(Invitati!$N:$N,$A158+ROW(Invitati!$A$1))="","",", "&amp;INDEX(Invitati!$N:$N,$A158+ROW(Invitati!$A$1)))&amp;IF(OR(INDEX(Invitati!$O:$O,$A158+ROW(Invitati!$A$1))="",INDEX(Invitati!$O:$O,$A158+ROW(Invitati!$A$1))=Elenchi!$D$2),"",", "&amp;INDEX(Invitati!$O:$O,$A158+ROW(Invitati!$A$1))),3,200)</f>
        <v/>
      </c>
      <c r="L158" s="28">
        <f>INDEX(Invitati!$P:$P,$A158+ROW(Invitati!$A$1))&amp;""</f>
        <v/>
      </c>
      <c r="M158" s="28">
        <f>INDEX(Invitati!$Q:$Q,$A158+ROW(Invitati!$A$1))&amp;""</f>
        <v/>
      </c>
    </row>
    <row r="159" ht="24" customHeight="1">
      <c r="A159" s="27" t="n">
        <v>156</v>
      </c>
      <c r="B159" s="28">
        <f>INDEX(Invitati!$A:$A,$A159+ROW(Invitati!$A$1))&amp;""</f>
        <v/>
      </c>
      <c r="C159" s="28">
        <f>INDEX(Invitati!$B:$B,$A159+ROW(Invitati!$A$1))&amp;""</f>
        <v/>
      </c>
      <c r="D159" s="28">
        <f>INDEX(Invitati!$C:$C,$A159+ROW(Invitati!$A$1))&amp;""</f>
        <v/>
      </c>
      <c r="E159" s="28">
        <f>INDEX(Invitati!$E:$E,$A159+ROW(Invitati!$A$1))&amp;""</f>
        <v/>
      </c>
      <c r="F159" s="28">
        <f>INDEX(Invitati!$F:$F,$A159+ROW(Invitati!$A$1))&amp;""</f>
        <v/>
      </c>
      <c r="G159" s="28">
        <f>IF(INDEX(Invitati!$G:$G,$A159+ROW(Invitati!$A$1))="Bambino","Bambino"&amp;IF(INDEX(Invitati!$H:$H,$A159+ROW(Invitati!$A$1))="",""," ("&amp;INDEX(Invitati!$H:$H,$A159+ROW(Invitati!$A$1))&amp;")"),INDEX(Invitati!$G:$G,$A159+ROW(Invitati!$A$1))&amp;"")</f>
        <v/>
      </c>
      <c r="H159" s="28">
        <f>INDEX(Invitati!$I:$I,$A159+ROW(Invitati!$A$1))&amp;""</f>
        <v/>
      </c>
      <c r="I159" s="28">
        <f>IF(OR(INDEX(Invitati!$K:$K,$A159+ROW(Invitati!$A$1))="Sì",AND(INDEX(Invitati!$B:$B,$A159+ROW(Invitati!$A$1))&lt;&gt;"",COUNTIFS(Invitati!$B$2:$B$501,INDEX(Invitati!$B:$B,$A159+ROW(Invitati!$A$1))&amp;"",Invitati!$K$2:$K$501,"Sì")&gt;0)),"Sì","")</f>
        <v/>
      </c>
      <c r="J159" s="28">
        <f>INDEX(Invitati!$L:$L,$A159+ROW(Invitati!$A$1))&amp;""</f>
        <v/>
      </c>
      <c r="K159" s="28">
        <f>MID(IF(INDEX(Invitati!$M:$M,$A159+ROW(Invitati!$A$1))="","",", "&amp;INDEX(Invitati!$M:$M,$A159+ROW(Invitati!$A$1)))&amp;IF(INDEX(Invitati!$N:$N,$A159+ROW(Invitati!$A$1))="","",", "&amp;INDEX(Invitati!$N:$N,$A159+ROW(Invitati!$A$1)))&amp;IF(OR(INDEX(Invitati!$O:$O,$A159+ROW(Invitati!$A$1))="",INDEX(Invitati!$O:$O,$A159+ROW(Invitati!$A$1))=Elenchi!$D$2),"",", "&amp;INDEX(Invitati!$O:$O,$A159+ROW(Invitati!$A$1))),3,200)</f>
        <v/>
      </c>
      <c r="L159" s="28">
        <f>INDEX(Invitati!$P:$P,$A159+ROW(Invitati!$A$1))&amp;""</f>
        <v/>
      </c>
      <c r="M159" s="28">
        <f>INDEX(Invitati!$Q:$Q,$A159+ROW(Invitati!$A$1))&amp;""</f>
        <v/>
      </c>
    </row>
    <row r="160" ht="24" customHeight="1">
      <c r="A160" s="27" t="n">
        <v>157</v>
      </c>
      <c r="B160" s="28">
        <f>INDEX(Invitati!$A:$A,$A160+ROW(Invitati!$A$1))&amp;""</f>
        <v/>
      </c>
      <c r="C160" s="28">
        <f>INDEX(Invitati!$B:$B,$A160+ROW(Invitati!$A$1))&amp;""</f>
        <v/>
      </c>
      <c r="D160" s="28">
        <f>INDEX(Invitati!$C:$C,$A160+ROW(Invitati!$A$1))&amp;""</f>
        <v/>
      </c>
      <c r="E160" s="28">
        <f>INDEX(Invitati!$E:$E,$A160+ROW(Invitati!$A$1))&amp;""</f>
        <v/>
      </c>
      <c r="F160" s="28">
        <f>INDEX(Invitati!$F:$F,$A160+ROW(Invitati!$A$1))&amp;""</f>
        <v/>
      </c>
      <c r="G160" s="28">
        <f>IF(INDEX(Invitati!$G:$G,$A160+ROW(Invitati!$A$1))="Bambino","Bambino"&amp;IF(INDEX(Invitati!$H:$H,$A160+ROW(Invitati!$A$1))="",""," ("&amp;INDEX(Invitati!$H:$H,$A160+ROW(Invitati!$A$1))&amp;")"),INDEX(Invitati!$G:$G,$A160+ROW(Invitati!$A$1))&amp;"")</f>
        <v/>
      </c>
      <c r="H160" s="28">
        <f>INDEX(Invitati!$I:$I,$A160+ROW(Invitati!$A$1))&amp;""</f>
        <v/>
      </c>
      <c r="I160" s="28">
        <f>IF(OR(INDEX(Invitati!$K:$K,$A160+ROW(Invitati!$A$1))="Sì",AND(INDEX(Invitati!$B:$B,$A160+ROW(Invitati!$A$1))&lt;&gt;"",COUNTIFS(Invitati!$B$2:$B$501,INDEX(Invitati!$B:$B,$A160+ROW(Invitati!$A$1))&amp;"",Invitati!$K$2:$K$501,"Sì")&gt;0)),"Sì","")</f>
        <v/>
      </c>
      <c r="J160" s="28">
        <f>INDEX(Invitati!$L:$L,$A160+ROW(Invitati!$A$1))&amp;""</f>
        <v/>
      </c>
      <c r="K160" s="28">
        <f>MID(IF(INDEX(Invitati!$M:$M,$A160+ROW(Invitati!$A$1))="","",", "&amp;INDEX(Invitati!$M:$M,$A160+ROW(Invitati!$A$1)))&amp;IF(INDEX(Invitati!$N:$N,$A160+ROW(Invitati!$A$1))="","",", "&amp;INDEX(Invitati!$N:$N,$A160+ROW(Invitati!$A$1)))&amp;IF(OR(INDEX(Invitati!$O:$O,$A160+ROW(Invitati!$A$1))="",INDEX(Invitati!$O:$O,$A160+ROW(Invitati!$A$1))=Elenchi!$D$2),"",", "&amp;INDEX(Invitati!$O:$O,$A160+ROW(Invitati!$A$1))),3,200)</f>
        <v/>
      </c>
      <c r="L160" s="28">
        <f>INDEX(Invitati!$P:$P,$A160+ROW(Invitati!$A$1))&amp;""</f>
        <v/>
      </c>
      <c r="M160" s="28">
        <f>INDEX(Invitati!$Q:$Q,$A160+ROW(Invitati!$A$1))&amp;""</f>
        <v/>
      </c>
    </row>
    <row r="161" ht="24" customHeight="1">
      <c r="A161" s="27" t="n">
        <v>158</v>
      </c>
      <c r="B161" s="28">
        <f>INDEX(Invitati!$A:$A,$A161+ROW(Invitati!$A$1))&amp;""</f>
        <v/>
      </c>
      <c r="C161" s="28">
        <f>INDEX(Invitati!$B:$B,$A161+ROW(Invitati!$A$1))&amp;""</f>
        <v/>
      </c>
      <c r="D161" s="28">
        <f>INDEX(Invitati!$C:$C,$A161+ROW(Invitati!$A$1))&amp;""</f>
        <v/>
      </c>
      <c r="E161" s="28">
        <f>INDEX(Invitati!$E:$E,$A161+ROW(Invitati!$A$1))&amp;""</f>
        <v/>
      </c>
      <c r="F161" s="28">
        <f>INDEX(Invitati!$F:$F,$A161+ROW(Invitati!$A$1))&amp;""</f>
        <v/>
      </c>
      <c r="G161" s="28">
        <f>IF(INDEX(Invitati!$G:$G,$A161+ROW(Invitati!$A$1))="Bambino","Bambino"&amp;IF(INDEX(Invitati!$H:$H,$A161+ROW(Invitati!$A$1))="",""," ("&amp;INDEX(Invitati!$H:$H,$A161+ROW(Invitati!$A$1))&amp;")"),INDEX(Invitati!$G:$G,$A161+ROW(Invitati!$A$1))&amp;"")</f>
        <v/>
      </c>
      <c r="H161" s="28">
        <f>INDEX(Invitati!$I:$I,$A161+ROW(Invitati!$A$1))&amp;""</f>
        <v/>
      </c>
      <c r="I161" s="28">
        <f>IF(OR(INDEX(Invitati!$K:$K,$A161+ROW(Invitati!$A$1))="Sì",AND(INDEX(Invitati!$B:$B,$A161+ROW(Invitati!$A$1))&lt;&gt;"",COUNTIFS(Invitati!$B$2:$B$501,INDEX(Invitati!$B:$B,$A161+ROW(Invitati!$A$1))&amp;"",Invitati!$K$2:$K$501,"Sì")&gt;0)),"Sì","")</f>
        <v/>
      </c>
      <c r="J161" s="28">
        <f>INDEX(Invitati!$L:$L,$A161+ROW(Invitati!$A$1))&amp;""</f>
        <v/>
      </c>
      <c r="K161" s="28">
        <f>MID(IF(INDEX(Invitati!$M:$M,$A161+ROW(Invitati!$A$1))="","",", "&amp;INDEX(Invitati!$M:$M,$A161+ROW(Invitati!$A$1)))&amp;IF(INDEX(Invitati!$N:$N,$A161+ROW(Invitati!$A$1))="","",", "&amp;INDEX(Invitati!$N:$N,$A161+ROW(Invitati!$A$1)))&amp;IF(OR(INDEX(Invitati!$O:$O,$A161+ROW(Invitati!$A$1))="",INDEX(Invitati!$O:$O,$A161+ROW(Invitati!$A$1))=Elenchi!$D$2),"",", "&amp;INDEX(Invitati!$O:$O,$A161+ROW(Invitati!$A$1))),3,200)</f>
        <v/>
      </c>
      <c r="L161" s="28">
        <f>INDEX(Invitati!$P:$P,$A161+ROW(Invitati!$A$1))&amp;""</f>
        <v/>
      </c>
      <c r="M161" s="28">
        <f>INDEX(Invitati!$Q:$Q,$A161+ROW(Invitati!$A$1))&amp;""</f>
        <v/>
      </c>
    </row>
    <row r="162" ht="24" customHeight="1">
      <c r="A162" s="27" t="n">
        <v>159</v>
      </c>
      <c r="B162" s="28">
        <f>INDEX(Invitati!$A:$A,$A162+ROW(Invitati!$A$1))&amp;""</f>
        <v/>
      </c>
      <c r="C162" s="28">
        <f>INDEX(Invitati!$B:$B,$A162+ROW(Invitati!$A$1))&amp;""</f>
        <v/>
      </c>
      <c r="D162" s="28">
        <f>INDEX(Invitati!$C:$C,$A162+ROW(Invitati!$A$1))&amp;""</f>
        <v/>
      </c>
      <c r="E162" s="28">
        <f>INDEX(Invitati!$E:$E,$A162+ROW(Invitati!$A$1))&amp;""</f>
        <v/>
      </c>
      <c r="F162" s="28">
        <f>INDEX(Invitati!$F:$F,$A162+ROW(Invitati!$A$1))&amp;""</f>
        <v/>
      </c>
      <c r="G162" s="28">
        <f>IF(INDEX(Invitati!$G:$G,$A162+ROW(Invitati!$A$1))="Bambino","Bambino"&amp;IF(INDEX(Invitati!$H:$H,$A162+ROW(Invitati!$A$1))="",""," ("&amp;INDEX(Invitati!$H:$H,$A162+ROW(Invitati!$A$1))&amp;")"),INDEX(Invitati!$G:$G,$A162+ROW(Invitati!$A$1))&amp;"")</f>
        <v/>
      </c>
      <c r="H162" s="28">
        <f>INDEX(Invitati!$I:$I,$A162+ROW(Invitati!$A$1))&amp;""</f>
        <v/>
      </c>
      <c r="I162" s="28">
        <f>IF(OR(INDEX(Invitati!$K:$K,$A162+ROW(Invitati!$A$1))="Sì",AND(INDEX(Invitati!$B:$B,$A162+ROW(Invitati!$A$1))&lt;&gt;"",COUNTIFS(Invitati!$B$2:$B$501,INDEX(Invitati!$B:$B,$A162+ROW(Invitati!$A$1))&amp;"",Invitati!$K$2:$K$501,"Sì")&gt;0)),"Sì","")</f>
        <v/>
      </c>
      <c r="J162" s="28">
        <f>INDEX(Invitati!$L:$L,$A162+ROW(Invitati!$A$1))&amp;""</f>
        <v/>
      </c>
      <c r="K162" s="28">
        <f>MID(IF(INDEX(Invitati!$M:$M,$A162+ROW(Invitati!$A$1))="","",", "&amp;INDEX(Invitati!$M:$M,$A162+ROW(Invitati!$A$1)))&amp;IF(INDEX(Invitati!$N:$N,$A162+ROW(Invitati!$A$1))="","",", "&amp;INDEX(Invitati!$N:$N,$A162+ROW(Invitati!$A$1)))&amp;IF(OR(INDEX(Invitati!$O:$O,$A162+ROW(Invitati!$A$1))="",INDEX(Invitati!$O:$O,$A162+ROW(Invitati!$A$1))=Elenchi!$D$2),"",", "&amp;INDEX(Invitati!$O:$O,$A162+ROW(Invitati!$A$1))),3,200)</f>
        <v/>
      </c>
      <c r="L162" s="28">
        <f>INDEX(Invitati!$P:$P,$A162+ROW(Invitati!$A$1))&amp;""</f>
        <v/>
      </c>
      <c r="M162" s="28">
        <f>INDEX(Invitati!$Q:$Q,$A162+ROW(Invitati!$A$1))&amp;""</f>
        <v/>
      </c>
    </row>
    <row r="163" ht="24" customHeight="1">
      <c r="A163" s="27" t="n">
        <v>160</v>
      </c>
      <c r="B163" s="28">
        <f>INDEX(Invitati!$A:$A,$A163+ROW(Invitati!$A$1))&amp;""</f>
        <v/>
      </c>
      <c r="C163" s="28">
        <f>INDEX(Invitati!$B:$B,$A163+ROW(Invitati!$A$1))&amp;""</f>
        <v/>
      </c>
      <c r="D163" s="28">
        <f>INDEX(Invitati!$C:$C,$A163+ROW(Invitati!$A$1))&amp;""</f>
        <v/>
      </c>
      <c r="E163" s="28">
        <f>INDEX(Invitati!$E:$E,$A163+ROW(Invitati!$A$1))&amp;""</f>
        <v/>
      </c>
      <c r="F163" s="28">
        <f>INDEX(Invitati!$F:$F,$A163+ROW(Invitati!$A$1))&amp;""</f>
        <v/>
      </c>
      <c r="G163" s="28">
        <f>IF(INDEX(Invitati!$G:$G,$A163+ROW(Invitati!$A$1))="Bambino","Bambino"&amp;IF(INDEX(Invitati!$H:$H,$A163+ROW(Invitati!$A$1))="",""," ("&amp;INDEX(Invitati!$H:$H,$A163+ROW(Invitati!$A$1))&amp;")"),INDEX(Invitati!$G:$G,$A163+ROW(Invitati!$A$1))&amp;"")</f>
        <v/>
      </c>
      <c r="H163" s="28">
        <f>INDEX(Invitati!$I:$I,$A163+ROW(Invitati!$A$1))&amp;""</f>
        <v/>
      </c>
      <c r="I163" s="28">
        <f>IF(OR(INDEX(Invitati!$K:$K,$A163+ROW(Invitati!$A$1))="Sì",AND(INDEX(Invitati!$B:$B,$A163+ROW(Invitati!$A$1))&lt;&gt;"",COUNTIFS(Invitati!$B$2:$B$501,INDEX(Invitati!$B:$B,$A163+ROW(Invitati!$A$1))&amp;"",Invitati!$K$2:$K$501,"Sì")&gt;0)),"Sì","")</f>
        <v/>
      </c>
      <c r="J163" s="28">
        <f>INDEX(Invitati!$L:$L,$A163+ROW(Invitati!$A$1))&amp;""</f>
        <v/>
      </c>
      <c r="K163" s="28">
        <f>MID(IF(INDEX(Invitati!$M:$M,$A163+ROW(Invitati!$A$1))="","",", "&amp;INDEX(Invitati!$M:$M,$A163+ROW(Invitati!$A$1)))&amp;IF(INDEX(Invitati!$N:$N,$A163+ROW(Invitati!$A$1))="","",", "&amp;INDEX(Invitati!$N:$N,$A163+ROW(Invitati!$A$1)))&amp;IF(OR(INDEX(Invitati!$O:$O,$A163+ROW(Invitati!$A$1))="",INDEX(Invitati!$O:$O,$A163+ROW(Invitati!$A$1))=Elenchi!$D$2),"",", "&amp;INDEX(Invitati!$O:$O,$A163+ROW(Invitati!$A$1))),3,200)</f>
        <v/>
      </c>
      <c r="L163" s="28">
        <f>INDEX(Invitati!$P:$P,$A163+ROW(Invitati!$A$1))&amp;""</f>
        <v/>
      </c>
      <c r="M163" s="28">
        <f>INDEX(Invitati!$Q:$Q,$A163+ROW(Invitati!$A$1))&amp;""</f>
        <v/>
      </c>
    </row>
    <row r="164" ht="24" customHeight="1">
      <c r="A164" s="27" t="n">
        <v>161</v>
      </c>
      <c r="B164" s="28">
        <f>INDEX(Invitati!$A:$A,$A164+ROW(Invitati!$A$1))&amp;""</f>
        <v/>
      </c>
      <c r="C164" s="28">
        <f>INDEX(Invitati!$B:$B,$A164+ROW(Invitati!$A$1))&amp;""</f>
        <v/>
      </c>
      <c r="D164" s="28">
        <f>INDEX(Invitati!$C:$C,$A164+ROW(Invitati!$A$1))&amp;""</f>
        <v/>
      </c>
      <c r="E164" s="28">
        <f>INDEX(Invitati!$E:$E,$A164+ROW(Invitati!$A$1))&amp;""</f>
        <v/>
      </c>
      <c r="F164" s="28">
        <f>INDEX(Invitati!$F:$F,$A164+ROW(Invitati!$A$1))&amp;""</f>
        <v/>
      </c>
      <c r="G164" s="28">
        <f>IF(INDEX(Invitati!$G:$G,$A164+ROW(Invitati!$A$1))="Bambino","Bambino"&amp;IF(INDEX(Invitati!$H:$H,$A164+ROW(Invitati!$A$1))="",""," ("&amp;INDEX(Invitati!$H:$H,$A164+ROW(Invitati!$A$1))&amp;")"),INDEX(Invitati!$G:$G,$A164+ROW(Invitati!$A$1))&amp;"")</f>
        <v/>
      </c>
      <c r="H164" s="28">
        <f>INDEX(Invitati!$I:$I,$A164+ROW(Invitati!$A$1))&amp;""</f>
        <v/>
      </c>
      <c r="I164" s="28">
        <f>IF(OR(INDEX(Invitati!$K:$K,$A164+ROW(Invitati!$A$1))="Sì",AND(INDEX(Invitati!$B:$B,$A164+ROW(Invitati!$A$1))&lt;&gt;"",COUNTIFS(Invitati!$B$2:$B$501,INDEX(Invitati!$B:$B,$A164+ROW(Invitati!$A$1))&amp;"",Invitati!$K$2:$K$501,"Sì")&gt;0)),"Sì","")</f>
        <v/>
      </c>
      <c r="J164" s="28">
        <f>INDEX(Invitati!$L:$L,$A164+ROW(Invitati!$A$1))&amp;""</f>
        <v/>
      </c>
      <c r="K164" s="28">
        <f>MID(IF(INDEX(Invitati!$M:$M,$A164+ROW(Invitati!$A$1))="","",", "&amp;INDEX(Invitati!$M:$M,$A164+ROW(Invitati!$A$1)))&amp;IF(INDEX(Invitati!$N:$N,$A164+ROW(Invitati!$A$1))="","",", "&amp;INDEX(Invitati!$N:$N,$A164+ROW(Invitati!$A$1)))&amp;IF(OR(INDEX(Invitati!$O:$O,$A164+ROW(Invitati!$A$1))="",INDEX(Invitati!$O:$O,$A164+ROW(Invitati!$A$1))=Elenchi!$D$2),"",", "&amp;INDEX(Invitati!$O:$O,$A164+ROW(Invitati!$A$1))),3,200)</f>
        <v/>
      </c>
      <c r="L164" s="28">
        <f>INDEX(Invitati!$P:$P,$A164+ROW(Invitati!$A$1))&amp;""</f>
        <v/>
      </c>
      <c r="M164" s="28">
        <f>INDEX(Invitati!$Q:$Q,$A164+ROW(Invitati!$A$1))&amp;""</f>
        <v/>
      </c>
    </row>
    <row r="165" ht="24" customHeight="1">
      <c r="A165" s="27" t="n">
        <v>162</v>
      </c>
      <c r="B165" s="28">
        <f>INDEX(Invitati!$A:$A,$A165+ROW(Invitati!$A$1))&amp;""</f>
        <v/>
      </c>
      <c r="C165" s="28">
        <f>INDEX(Invitati!$B:$B,$A165+ROW(Invitati!$A$1))&amp;""</f>
        <v/>
      </c>
      <c r="D165" s="28">
        <f>INDEX(Invitati!$C:$C,$A165+ROW(Invitati!$A$1))&amp;""</f>
        <v/>
      </c>
      <c r="E165" s="28">
        <f>INDEX(Invitati!$E:$E,$A165+ROW(Invitati!$A$1))&amp;""</f>
        <v/>
      </c>
      <c r="F165" s="28">
        <f>INDEX(Invitati!$F:$F,$A165+ROW(Invitati!$A$1))&amp;""</f>
        <v/>
      </c>
      <c r="G165" s="28">
        <f>IF(INDEX(Invitati!$G:$G,$A165+ROW(Invitati!$A$1))="Bambino","Bambino"&amp;IF(INDEX(Invitati!$H:$H,$A165+ROW(Invitati!$A$1))="",""," ("&amp;INDEX(Invitati!$H:$H,$A165+ROW(Invitati!$A$1))&amp;")"),INDEX(Invitati!$G:$G,$A165+ROW(Invitati!$A$1))&amp;"")</f>
        <v/>
      </c>
      <c r="H165" s="28">
        <f>INDEX(Invitati!$I:$I,$A165+ROW(Invitati!$A$1))&amp;""</f>
        <v/>
      </c>
      <c r="I165" s="28">
        <f>IF(OR(INDEX(Invitati!$K:$K,$A165+ROW(Invitati!$A$1))="Sì",AND(INDEX(Invitati!$B:$B,$A165+ROW(Invitati!$A$1))&lt;&gt;"",COUNTIFS(Invitati!$B$2:$B$501,INDEX(Invitati!$B:$B,$A165+ROW(Invitati!$A$1))&amp;"",Invitati!$K$2:$K$501,"Sì")&gt;0)),"Sì","")</f>
        <v/>
      </c>
      <c r="J165" s="28">
        <f>INDEX(Invitati!$L:$L,$A165+ROW(Invitati!$A$1))&amp;""</f>
        <v/>
      </c>
      <c r="K165" s="28">
        <f>MID(IF(INDEX(Invitati!$M:$M,$A165+ROW(Invitati!$A$1))="","",", "&amp;INDEX(Invitati!$M:$M,$A165+ROW(Invitati!$A$1)))&amp;IF(INDEX(Invitati!$N:$N,$A165+ROW(Invitati!$A$1))="","",", "&amp;INDEX(Invitati!$N:$N,$A165+ROW(Invitati!$A$1)))&amp;IF(OR(INDEX(Invitati!$O:$O,$A165+ROW(Invitati!$A$1))="",INDEX(Invitati!$O:$O,$A165+ROW(Invitati!$A$1))=Elenchi!$D$2),"",", "&amp;INDEX(Invitati!$O:$O,$A165+ROW(Invitati!$A$1))),3,200)</f>
        <v/>
      </c>
      <c r="L165" s="28">
        <f>INDEX(Invitati!$P:$P,$A165+ROW(Invitati!$A$1))&amp;""</f>
        <v/>
      </c>
      <c r="M165" s="28">
        <f>INDEX(Invitati!$Q:$Q,$A165+ROW(Invitati!$A$1))&amp;""</f>
        <v/>
      </c>
    </row>
    <row r="166" ht="24" customHeight="1">
      <c r="A166" s="27" t="n">
        <v>163</v>
      </c>
      <c r="B166" s="28">
        <f>INDEX(Invitati!$A:$A,$A166+ROW(Invitati!$A$1))&amp;""</f>
        <v/>
      </c>
      <c r="C166" s="28">
        <f>INDEX(Invitati!$B:$B,$A166+ROW(Invitati!$A$1))&amp;""</f>
        <v/>
      </c>
      <c r="D166" s="28">
        <f>INDEX(Invitati!$C:$C,$A166+ROW(Invitati!$A$1))&amp;""</f>
        <v/>
      </c>
      <c r="E166" s="28">
        <f>INDEX(Invitati!$E:$E,$A166+ROW(Invitati!$A$1))&amp;""</f>
        <v/>
      </c>
      <c r="F166" s="28">
        <f>INDEX(Invitati!$F:$F,$A166+ROW(Invitati!$A$1))&amp;""</f>
        <v/>
      </c>
      <c r="G166" s="28">
        <f>IF(INDEX(Invitati!$G:$G,$A166+ROW(Invitati!$A$1))="Bambino","Bambino"&amp;IF(INDEX(Invitati!$H:$H,$A166+ROW(Invitati!$A$1))="",""," ("&amp;INDEX(Invitati!$H:$H,$A166+ROW(Invitati!$A$1))&amp;")"),INDEX(Invitati!$G:$G,$A166+ROW(Invitati!$A$1))&amp;"")</f>
        <v/>
      </c>
      <c r="H166" s="28">
        <f>INDEX(Invitati!$I:$I,$A166+ROW(Invitati!$A$1))&amp;""</f>
        <v/>
      </c>
      <c r="I166" s="28">
        <f>IF(OR(INDEX(Invitati!$K:$K,$A166+ROW(Invitati!$A$1))="Sì",AND(INDEX(Invitati!$B:$B,$A166+ROW(Invitati!$A$1))&lt;&gt;"",COUNTIFS(Invitati!$B$2:$B$501,INDEX(Invitati!$B:$B,$A166+ROW(Invitati!$A$1))&amp;"",Invitati!$K$2:$K$501,"Sì")&gt;0)),"Sì","")</f>
        <v/>
      </c>
      <c r="J166" s="28">
        <f>INDEX(Invitati!$L:$L,$A166+ROW(Invitati!$A$1))&amp;""</f>
        <v/>
      </c>
      <c r="K166" s="28">
        <f>MID(IF(INDEX(Invitati!$M:$M,$A166+ROW(Invitati!$A$1))="","",", "&amp;INDEX(Invitati!$M:$M,$A166+ROW(Invitati!$A$1)))&amp;IF(INDEX(Invitati!$N:$N,$A166+ROW(Invitati!$A$1))="","",", "&amp;INDEX(Invitati!$N:$N,$A166+ROW(Invitati!$A$1)))&amp;IF(OR(INDEX(Invitati!$O:$O,$A166+ROW(Invitati!$A$1))="",INDEX(Invitati!$O:$O,$A166+ROW(Invitati!$A$1))=Elenchi!$D$2),"",", "&amp;INDEX(Invitati!$O:$O,$A166+ROW(Invitati!$A$1))),3,200)</f>
        <v/>
      </c>
      <c r="L166" s="28">
        <f>INDEX(Invitati!$P:$P,$A166+ROW(Invitati!$A$1))&amp;""</f>
        <v/>
      </c>
      <c r="M166" s="28">
        <f>INDEX(Invitati!$Q:$Q,$A166+ROW(Invitati!$A$1))&amp;""</f>
        <v/>
      </c>
    </row>
    <row r="167" ht="24" customHeight="1">
      <c r="A167" s="27" t="n">
        <v>164</v>
      </c>
      <c r="B167" s="28">
        <f>INDEX(Invitati!$A:$A,$A167+ROW(Invitati!$A$1))&amp;""</f>
        <v/>
      </c>
      <c r="C167" s="28">
        <f>INDEX(Invitati!$B:$B,$A167+ROW(Invitati!$A$1))&amp;""</f>
        <v/>
      </c>
      <c r="D167" s="28">
        <f>INDEX(Invitati!$C:$C,$A167+ROW(Invitati!$A$1))&amp;""</f>
        <v/>
      </c>
      <c r="E167" s="28">
        <f>INDEX(Invitati!$E:$E,$A167+ROW(Invitati!$A$1))&amp;""</f>
        <v/>
      </c>
      <c r="F167" s="28">
        <f>INDEX(Invitati!$F:$F,$A167+ROW(Invitati!$A$1))&amp;""</f>
        <v/>
      </c>
      <c r="G167" s="28">
        <f>IF(INDEX(Invitati!$G:$G,$A167+ROW(Invitati!$A$1))="Bambino","Bambino"&amp;IF(INDEX(Invitati!$H:$H,$A167+ROW(Invitati!$A$1))="",""," ("&amp;INDEX(Invitati!$H:$H,$A167+ROW(Invitati!$A$1))&amp;")"),INDEX(Invitati!$G:$G,$A167+ROW(Invitati!$A$1))&amp;"")</f>
        <v/>
      </c>
      <c r="H167" s="28">
        <f>INDEX(Invitati!$I:$I,$A167+ROW(Invitati!$A$1))&amp;""</f>
        <v/>
      </c>
      <c r="I167" s="28">
        <f>IF(OR(INDEX(Invitati!$K:$K,$A167+ROW(Invitati!$A$1))="Sì",AND(INDEX(Invitati!$B:$B,$A167+ROW(Invitati!$A$1))&lt;&gt;"",COUNTIFS(Invitati!$B$2:$B$501,INDEX(Invitati!$B:$B,$A167+ROW(Invitati!$A$1))&amp;"",Invitati!$K$2:$K$501,"Sì")&gt;0)),"Sì","")</f>
        <v/>
      </c>
      <c r="J167" s="28">
        <f>INDEX(Invitati!$L:$L,$A167+ROW(Invitati!$A$1))&amp;""</f>
        <v/>
      </c>
      <c r="K167" s="28">
        <f>MID(IF(INDEX(Invitati!$M:$M,$A167+ROW(Invitati!$A$1))="","",", "&amp;INDEX(Invitati!$M:$M,$A167+ROW(Invitati!$A$1)))&amp;IF(INDEX(Invitati!$N:$N,$A167+ROW(Invitati!$A$1))="","",", "&amp;INDEX(Invitati!$N:$N,$A167+ROW(Invitati!$A$1)))&amp;IF(OR(INDEX(Invitati!$O:$O,$A167+ROW(Invitati!$A$1))="",INDEX(Invitati!$O:$O,$A167+ROW(Invitati!$A$1))=Elenchi!$D$2),"",", "&amp;INDEX(Invitati!$O:$O,$A167+ROW(Invitati!$A$1))),3,200)</f>
        <v/>
      </c>
      <c r="L167" s="28">
        <f>INDEX(Invitati!$P:$P,$A167+ROW(Invitati!$A$1))&amp;""</f>
        <v/>
      </c>
      <c r="M167" s="28">
        <f>INDEX(Invitati!$Q:$Q,$A167+ROW(Invitati!$A$1))&amp;""</f>
        <v/>
      </c>
    </row>
    <row r="168" ht="24" customHeight="1">
      <c r="A168" s="27" t="n">
        <v>165</v>
      </c>
      <c r="B168" s="28">
        <f>INDEX(Invitati!$A:$A,$A168+ROW(Invitati!$A$1))&amp;""</f>
        <v/>
      </c>
      <c r="C168" s="28">
        <f>INDEX(Invitati!$B:$B,$A168+ROW(Invitati!$A$1))&amp;""</f>
        <v/>
      </c>
      <c r="D168" s="28">
        <f>INDEX(Invitati!$C:$C,$A168+ROW(Invitati!$A$1))&amp;""</f>
        <v/>
      </c>
      <c r="E168" s="28">
        <f>INDEX(Invitati!$E:$E,$A168+ROW(Invitati!$A$1))&amp;""</f>
        <v/>
      </c>
      <c r="F168" s="28">
        <f>INDEX(Invitati!$F:$F,$A168+ROW(Invitati!$A$1))&amp;""</f>
        <v/>
      </c>
      <c r="G168" s="28">
        <f>IF(INDEX(Invitati!$G:$G,$A168+ROW(Invitati!$A$1))="Bambino","Bambino"&amp;IF(INDEX(Invitati!$H:$H,$A168+ROW(Invitati!$A$1))="",""," ("&amp;INDEX(Invitati!$H:$H,$A168+ROW(Invitati!$A$1))&amp;")"),INDEX(Invitati!$G:$G,$A168+ROW(Invitati!$A$1))&amp;"")</f>
        <v/>
      </c>
      <c r="H168" s="28">
        <f>INDEX(Invitati!$I:$I,$A168+ROW(Invitati!$A$1))&amp;""</f>
        <v/>
      </c>
      <c r="I168" s="28">
        <f>IF(OR(INDEX(Invitati!$K:$K,$A168+ROW(Invitati!$A$1))="Sì",AND(INDEX(Invitati!$B:$B,$A168+ROW(Invitati!$A$1))&lt;&gt;"",COUNTIFS(Invitati!$B$2:$B$501,INDEX(Invitati!$B:$B,$A168+ROW(Invitati!$A$1))&amp;"",Invitati!$K$2:$K$501,"Sì")&gt;0)),"Sì","")</f>
        <v/>
      </c>
      <c r="J168" s="28">
        <f>INDEX(Invitati!$L:$L,$A168+ROW(Invitati!$A$1))&amp;""</f>
        <v/>
      </c>
      <c r="K168" s="28">
        <f>MID(IF(INDEX(Invitati!$M:$M,$A168+ROW(Invitati!$A$1))="","",", "&amp;INDEX(Invitati!$M:$M,$A168+ROW(Invitati!$A$1)))&amp;IF(INDEX(Invitati!$N:$N,$A168+ROW(Invitati!$A$1))="","",", "&amp;INDEX(Invitati!$N:$N,$A168+ROW(Invitati!$A$1)))&amp;IF(OR(INDEX(Invitati!$O:$O,$A168+ROW(Invitati!$A$1))="",INDEX(Invitati!$O:$O,$A168+ROW(Invitati!$A$1))=Elenchi!$D$2),"",", "&amp;INDEX(Invitati!$O:$O,$A168+ROW(Invitati!$A$1))),3,200)</f>
        <v/>
      </c>
      <c r="L168" s="28">
        <f>INDEX(Invitati!$P:$P,$A168+ROW(Invitati!$A$1))&amp;""</f>
        <v/>
      </c>
      <c r="M168" s="28">
        <f>INDEX(Invitati!$Q:$Q,$A168+ROW(Invitati!$A$1))&amp;""</f>
        <v/>
      </c>
    </row>
    <row r="169" ht="24" customHeight="1">
      <c r="A169" s="27" t="n">
        <v>166</v>
      </c>
      <c r="B169" s="28">
        <f>INDEX(Invitati!$A:$A,$A169+ROW(Invitati!$A$1))&amp;""</f>
        <v/>
      </c>
      <c r="C169" s="28">
        <f>INDEX(Invitati!$B:$B,$A169+ROW(Invitati!$A$1))&amp;""</f>
        <v/>
      </c>
      <c r="D169" s="28">
        <f>INDEX(Invitati!$C:$C,$A169+ROW(Invitati!$A$1))&amp;""</f>
        <v/>
      </c>
      <c r="E169" s="28">
        <f>INDEX(Invitati!$E:$E,$A169+ROW(Invitati!$A$1))&amp;""</f>
        <v/>
      </c>
      <c r="F169" s="28">
        <f>INDEX(Invitati!$F:$F,$A169+ROW(Invitati!$A$1))&amp;""</f>
        <v/>
      </c>
      <c r="G169" s="28">
        <f>IF(INDEX(Invitati!$G:$G,$A169+ROW(Invitati!$A$1))="Bambino","Bambino"&amp;IF(INDEX(Invitati!$H:$H,$A169+ROW(Invitati!$A$1))="",""," ("&amp;INDEX(Invitati!$H:$H,$A169+ROW(Invitati!$A$1))&amp;")"),INDEX(Invitati!$G:$G,$A169+ROW(Invitati!$A$1))&amp;"")</f>
        <v/>
      </c>
      <c r="H169" s="28">
        <f>INDEX(Invitati!$I:$I,$A169+ROW(Invitati!$A$1))&amp;""</f>
        <v/>
      </c>
      <c r="I169" s="28">
        <f>IF(OR(INDEX(Invitati!$K:$K,$A169+ROW(Invitati!$A$1))="Sì",AND(INDEX(Invitati!$B:$B,$A169+ROW(Invitati!$A$1))&lt;&gt;"",COUNTIFS(Invitati!$B$2:$B$501,INDEX(Invitati!$B:$B,$A169+ROW(Invitati!$A$1))&amp;"",Invitati!$K$2:$K$501,"Sì")&gt;0)),"Sì","")</f>
        <v/>
      </c>
      <c r="J169" s="28">
        <f>INDEX(Invitati!$L:$L,$A169+ROW(Invitati!$A$1))&amp;""</f>
        <v/>
      </c>
      <c r="K169" s="28">
        <f>MID(IF(INDEX(Invitati!$M:$M,$A169+ROW(Invitati!$A$1))="","",", "&amp;INDEX(Invitati!$M:$M,$A169+ROW(Invitati!$A$1)))&amp;IF(INDEX(Invitati!$N:$N,$A169+ROW(Invitati!$A$1))="","",", "&amp;INDEX(Invitati!$N:$N,$A169+ROW(Invitati!$A$1)))&amp;IF(OR(INDEX(Invitati!$O:$O,$A169+ROW(Invitati!$A$1))="",INDEX(Invitati!$O:$O,$A169+ROW(Invitati!$A$1))=Elenchi!$D$2),"",", "&amp;INDEX(Invitati!$O:$O,$A169+ROW(Invitati!$A$1))),3,200)</f>
        <v/>
      </c>
      <c r="L169" s="28">
        <f>INDEX(Invitati!$P:$P,$A169+ROW(Invitati!$A$1))&amp;""</f>
        <v/>
      </c>
      <c r="M169" s="28">
        <f>INDEX(Invitati!$Q:$Q,$A169+ROW(Invitati!$A$1))&amp;""</f>
        <v/>
      </c>
    </row>
    <row r="170" ht="24" customHeight="1">
      <c r="A170" s="27" t="n">
        <v>167</v>
      </c>
      <c r="B170" s="28">
        <f>INDEX(Invitati!$A:$A,$A170+ROW(Invitati!$A$1))&amp;""</f>
        <v/>
      </c>
      <c r="C170" s="28">
        <f>INDEX(Invitati!$B:$B,$A170+ROW(Invitati!$A$1))&amp;""</f>
        <v/>
      </c>
      <c r="D170" s="28">
        <f>INDEX(Invitati!$C:$C,$A170+ROW(Invitati!$A$1))&amp;""</f>
        <v/>
      </c>
      <c r="E170" s="28">
        <f>INDEX(Invitati!$E:$E,$A170+ROW(Invitati!$A$1))&amp;""</f>
        <v/>
      </c>
      <c r="F170" s="28">
        <f>INDEX(Invitati!$F:$F,$A170+ROW(Invitati!$A$1))&amp;""</f>
        <v/>
      </c>
      <c r="G170" s="28">
        <f>IF(INDEX(Invitati!$G:$G,$A170+ROW(Invitati!$A$1))="Bambino","Bambino"&amp;IF(INDEX(Invitati!$H:$H,$A170+ROW(Invitati!$A$1))="",""," ("&amp;INDEX(Invitati!$H:$H,$A170+ROW(Invitati!$A$1))&amp;")"),INDEX(Invitati!$G:$G,$A170+ROW(Invitati!$A$1))&amp;"")</f>
        <v/>
      </c>
      <c r="H170" s="28">
        <f>INDEX(Invitati!$I:$I,$A170+ROW(Invitati!$A$1))&amp;""</f>
        <v/>
      </c>
      <c r="I170" s="28">
        <f>IF(OR(INDEX(Invitati!$K:$K,$A170+ROW(Invitati!$A$1))="Sì",AND(INDEX(Invitati!$B:$B,$A170+ROW(Invitati!$A$1))&lt;&gt;"",COUNTIFS(Invitati!$B$2:$B$501,INDEX(Invitati!$B:$B,$A170+ROW(Invitati!$A$1))&amp;"",Invitati!$K$2:$K$501,"Sì")&gt;0)),"Sì","")</f>
        <v/>
      </c>
      <c r="J170" s="28">
        <f>INDEX(Invitati!$L:$L,$A170+ROW(Invitati!$A$1))&amp;""</f>
        <v/>
      </c>
      <c r="K170" s="28">
        <f>MID(IF(INDEX(Invitati!$M:$M,$A170+ROW(Invitati!$A$1))="","",", "&amp;INDEX(Invitati!$M:$M,$A170+ROW(Invitati!$A$1)))&amp;IF(INDEX(Invitati!$N:$N,$A170+ROW(Invitati!$A$1))="","",", "&amp;INDEX(Invitati!$N:$N,$A170+ROW(Invitati!$A$1)))&amp;IF(OR(INDEX(Invitati!$O:$O,$A170+ROW(Invitati!$A$1))="",INDEX(Invitati!$O:$O,$A170+ROW(Invitati!$A$1))=Elenchi!$D$2),"",", "&amp;INDEX(Invitati!$O:$O,$A170+ROW(Invitati!$A$1))),3,200)</f>
        <v/>
      </c>
      <c r="L170" s="28">
        <f>INDEX(Invitati!$P:$P,$A170+ROW(Invitati!$A$1))&amp;""</f>
        <v/>
      </c>
      <c r="M170" s="28">
        <f>INDEX(Invitati!$Q:$Q,$A170+ROW(Invitati!$A$1))&amp;""</f>
        <v/>
      </c>
    </row>
    <row r="171" ht="24" customHeight="1">
      <c r="A171" s="27" t="n">
        <v>168</v>
      </c>
      <c r="B171" s="28">
        <f>INDEX(Invitati!$A:$A,$A171+ROW(Invitati!$A$1))&amp;""</f>
        <v/>
      </c>
      <c r="C171" s="28">
        <f>INDEX(Invitati!$B:$B,$A171+ROW(Invitati!$A$1))&amp;""</f>
        <v/>
      </c>
      <c r="D171" s="28">
        <f>INDEX(Invitati!$C:$C,$A171+ROW(Invitati!$A$1))&amp;""</f>
        <v/>
      </c>
      <c r="E171" s="28">
        <f>INDEX(Invitati!$E:$E,$A171+ROW(Invitati!$A$1))&amp;""</f>
        <v/>
      </c>
      <c r="F171" s="28">
        <f>INDEX(Invitati!$F:$F,$A171+ROW(Invitati!$A$1))&amp;""</f>
        <v/>
      </c>
      <c r="G171" s="28">
        <f>IF(INDEX(Invitati!$G:$G,$A171+ROW(Invitati!$A$1))="Bambino","Bambino"&amp;IF(INDEX(Invitati!$H:$H,$A171+ROW(Invitati!$A$1))="",""," ("&amp;INDEX(Invitati!$H:$H,$A171+ROW(Invitati!$A$1))&amp;")"),INDEX(Invitati!$G:$G,$A171+ROW(Invitati!$A$1))&amp;"")</f>
        <v/>
      </c>
      <c r="H171" s="28">
        <f>INDEX(Invitati!$I:$I,$A171+ROW(Invitati!$A$1))&amp;""</f>
        <v/>
      </c>
      <c r="I171" s="28">
        <f>IF(OR(INDEX(Invitati!$K:$K,$A171+ROW(Invitati!$A$1))="Sì",AND(INDEX(Invitati!$B:$B,$A171+ROW(Invitati!$A$1))&lt;&gt;"",COUNTIFS(Invitati!$B$2:$B$501,INDEX(Invitati!$B:$B,$A171+ROW(Invitati!$A$1))&amp;"",Invitati!$K$2:$K$501,"Sì")&gt;0)),"Sì","")</f>
        <v/>
      </c>
      <c r="J171" s="28">
        <f>INDEX(Invitati!$L:$L,$A171+ROW(Invitati!$A$1))&amp;""</f>
        <v/>
      </c>
      <c r="K171" s="28">
        <f>MID(IF(INDEX(Invitati!$M:$M,$A171+ROW(Invitati!$A$1))="","",", "&amp;INDEX(Invitati!$M:$M,$A171+ROW(Invitati!$A$1)))&amp;IF(INDEX(Invitati!$N:$N,$A171+ROW(Invitati!$A$1))="","",", "&amp;INDEX(Invitati!$N:$N,$A171+ROW(Invitati!$A$1)))&amp;IF(OR(INDEX(Invitati!$O:$O,$A171+ROW(Invitati!$A$1))="",INDEX(Invitati!$O:$O,$A171+ROW(Invitati!$A$1))=Elenchi!$D$2),"",", "&amp;INDEX(Invitati!$O:$O,$A171+ROW(Invitati!$A$1))),3,200)</f>
        <v/>
      </c>
      <c r="L171" s="28">
        <f>INDEX(Invitati!$P:$P,$A171+ROW(Invitati!$A$1))&amp;""</f>
        <v/>
      </c>
      <c r="M171" s="28">
        <f>INDEX(Invitati!$Q:$Q,$A171+ROW(Invitati!$A$1))&amp;""</f>
        <v/>
      </c>
    </row>
    <row r="172" ht="24" customHeight="1">
      <c r="A172" s="27" t="n">
        <v>169</v>
      </c>
      <c r="B172" s="28">
        <f>INDEX(Invitati!$A:$A,$A172+ROW(Invitati!$A$1))&amp;""</f>
        <v/>
      </c>
      <c r="C172" s="28">
        <f>INDEX(Invitati!$B:$B,$A172+ROW(Invitati!$A$1))&amp;""</f>
        <v/>
      </c>
      <c r="D172" s="28">
        <f>INDEX(Invitati!$C:$C,$A172+ROW(Invitati!$A$1))&amp;""</f>
        <v/>
      </c>
      <c r="E172" s="28">
        <f>INDEX(Invitati!$E:$E,$A172+ROW(Invitati!$A$1))&amp;""</f>
        <v/>
      </c>
      <c r="F172" s="28">
        <f>INDEX(Invitati!$F:$F,$A172+ROW(Invitati!$A$1))&amp;""</f>
        <v/>
      </c>
      <c r="G172" s="28">
        <f>IF(INDEX(Invitati!$G:$G,$A172+ROW(Invitati!$A$1))="Bambino","Bambino"&amp;IF(INDEX(Invitati!$H:$H,$A172+ROW(Invitati!$A$1))="",""," ("&amp;INDEX(Invitati!$H:$H,$A172+ROW(Invitati!$A$1))&amp;")"),INDEX(Invitati!$G:$G,$A172+ROW(Invitati!$A$1))&amp;"")</f>
        <v/>
      </c>
      <c r="H172" s="28">
        <f>INDEX(Invitati!$I:$I,$A172+ROW(Invitati!$A$1))&amp;""</f>
        <v/>
      </c>
      <c r="I172" s="28">
        <f>IF(OR(INDEX(Invitati!$K:$K,$A172+ROW(Invitati!$A$1))="Sì",AND(INDEX(Invitati!$B:$B,$A172+ROW(Invitati!$A$1))&lt;&gt;"",COUNTIFS(Invitati!$B$2:$B$501,INDEX(Invitati!$B:$B,$A172+ROW(Invitati!$A$1))&amp;"",Invitati!$K$2:$K$501,"Sì")&gt;0)),"Sì","")</f>
        <v/>
      </c>
      <c r="J172" s="28">
        <f>INDEX(Invitati!$L:$L,$A172+ROW(Invitati!$A$1))&amp;""</f>
        <v/>
      </c>
      <c r="K172" s="28">
        <f>MID(IF(INDEX(Invitati!$M:$M,$A172+ROW(Invitati!$A$1))="","",", "&amp;INDEX(Invitati!$M:$M,$A172+ROW(Invitati!$A$1)))&amp;IF(INDEX(Invitati!$N:$N,$A172+ROW(Invitati!$A$1))="","",", "&amp;INDEX(Invitati!$N:$N,$A172+ROW(Invitati!$A$1)))&amp;IF(OR(INDEX(Invitati!$O:$O,$A172+ROW(Invitati!$A$1))="",INDEX(Invitati!$O:$O,$A172+ROW(Invitati!$A$1))=Elenchi!$D$2),"",", "&amp;INDEX(Invitati!$O:$O,$A172+ROW(Invitati!$A$1))),3,200)</f>
        <v/>
      </c>
      <c r="L172" s="28">
        <f>INDEX(Invitati!$P:$P,$A172+ROW(Invitati!$A$1))&amp;""</f>
        <v/>
      </c>
      <c r="M172" s="28">
        <f>INDEX(Invitati!$Q:$Q,$A172+ROW(Invitati!$A$1))&amp;""</f>
        <v/>
      </c>
    </row>
    <row r="173" ht="24" customHeight="1">
      <c r="A173" s="27" t="n">
        <v>170</v>
      </c>
      <c r="B173" s="28">
        <f>INDEX(Invitati!$A:$A,$A173+ROW(Invitati!$A$1))&amp;""</f>
        <v/>
      </c>
      <c r="C173" s="28">
        <f>INDEX(Invitati!$B:$B,$A173+ROW(Invitati!$A$1))&amp;""</f>
        <v/>
      </c>
      <c r="D173" s="28">
        <f>INDEX(Invitati!$C:$C,$A173+ROW(Invitati!$A$1))&amp;""</f>
        <v/>
      </c>
      <c r="E173" s="28">
        <f>INDEX(Invitati!$E:$E,$A173+ROW(Invitati!$A$1))&amp;""</f>
        <v/>
      </c>
      <c r="F173" s="28">
        <f>INDEX(Invitati!$F:$F,$A173+ROW(Invitati!$A$1))&amp;""</f>
        <v/>
      </c>
      <c r="G173" s="28">
        <f>IF(INDEX(Invitati!$G:$G,$A173+ROW(Invitati!$A$1))="Bambino","Bambino"&amp;IF(INDEX(Invitati!$H:$H,$A173+ROW(Invitati!$A$1))="",""," ("&amp;INDEX(Invitati!$H:$H,$A173+ROW(Invitati!$A$1))&amp;")"),INDEX(Invitati!$G:$G,$A173+ROW(Invitati!$A$1))&amp;"")</f>
        <v/>
      </c>
      <c r="H173" s="28">
        <f>INDEX(Invitati!$I:$I,$A173+ROW(Invitati!$A$1))&amp;""</f>
        <v/>
      </c>
      <c r="I173" s="28">
        <f>IF(OR(INDEX(Invitati!$K:$K,$A173+ROW(Invitati!$A$1))="Sì",AND(INDEX(Invitati!$B:$B,$A173+ROW(Invitati!$A$1))&lt;&gt;"",COUNTIFS(Invitati!$B$2:$B$501,INDEX(Invitati!$B:$B,$A173+ROW(Invitati!$A$1))&amp;"",Invitati!$K$2:$K$501,"Sì")&gt;0)),"Sì","")</f>
        <v/>
      </c>
      <c r="J173" s="28">
        <f>INDEX(Invitati!$L:$L,$A173+ROW(Invitati!$A$1))&amp;""</f>
        <v/>
      </c>
      <c r="K173" s="28">
        <f>MID(IF(INDEX(Invitati!$M:$M,$A173+ROW(Invitati!$A$1))="","",", "&amp;INDEX(Invitati!$M:$M,$A173+ROW(Invitati!$A$1)))&amp;IF(INDEX(Invitati!$N:$N,$A173+ROW(Invitati!$A$1))="","",", "&amp;INDEX(Invitati!$N:$N,$A173+ROW(Invitati!$A$1)))&amp;IF(OR(INDEX(Invitati!$O:$O,$A173+ROW(Invitati!$A$1))="",INDEX(Invitati!$O:$O,$A173+ROW(Invitati!$A$1))=Elenchi!$D$2),"",", "&amp;INDEX(Invitati!$O:$O,$A173+ROW(Invitati!$A$1))),3,200)</f>
        <v/>
      </c>
      <c r="L173" s="28">
        <f>INDEX(Invitati!$P:$P,$A173+ROW(Invitati!$A$1))&amp;""</f>
        <v/>
      </c>
      <c r="M173" s="28">
        <f>INDEX(Invitati!$Q:$Q,$A173+ROW(Invitati!$A$1))&amp;""</f>
        <v/>
      </c>
    </row>
    <row r="174" ht="24" customHeight="1">
      <c r="A174" s="27" t="n">
        <v>171</v>
      </c>
      <c r="B174" s="28">
        <f>INDEX(Invitati!$A:$A,$A174+ROW(Invitati!$A$1))&amp;""</f>
        <v/>
      </c>
      <c r="C174" s="28">
        <f>INDEX(Invitati!$B:$B,$A174+ROW(Invitati!$A$1))&amp;""</f>
        <v/>
      </c>
      <c r="D174" s="28">
        <f>INDEX(Invitati!$C:$C,$A174+ROW(Invitati!$A$1))&amp;""</f>
        <v/>
      </c>
      <c r="E174" s="28">
        <f>INDEX(Invitati!$E:$E,$A174+ROW(Invitati!$A$1))&amp;""</f>
        <v/>
      </c>
      <c r="F174" s="28">
        <f>INDEX(Invitati!$F:$F,$A174+ROW(Invitati!$A$1))&amp;""</f>
        <v/>
      </c>
      <c r="G174" s="28">
        <f>IF(INDEX(Invitati!$G:$G,$A174+ROW(Invitati!$A$1))="Bambino","Bambino"&amp;IF(INDEX(Invitati!$H:$H,$A174+ROW(Invitati!$A$1))="",""," ("&amp;INDEX(Invitati!$H:$H,$A174+ROW(Invitati!$A$1))&amp;")"),INDEX(Invitati!$G:$G,$A174+ROW(Invitati!$A$1))&amp;"")</f>
        <v/>
      </c>
      <c r="H174" s="28">
        <f>INDEX(Invitati!$I:$I,$A174+ROW(Invitati!$A$1))&amp;""</f>
        <v/>
      </c>
      <c r="I174" s="28">
        <f>IF(OR(INDEX(Invitati!$K:$K,$A174+ROW(Invitati!$A$1))="Sì",AND(INDEX(Invitati!$B:$B,$A174+ROW(Invitati!$A$1))&lt;&gt;"",COUNTIFS(Invitati!$B$2:$B$501,INDEX(Invitati!$B:$B,$A174+ROW(Invitati!$A$1))&amp;"",Invitati!$K$2:$K$501,"Sì")&gt;0)),"Sì","")</f>
        <v/>
      </c>
      <c r="J174" s="28">
        <f>INDEX(Invitati!$L:$L,$A174+ROW(Invitati!$A$1))&amp;""</f>
        <v/>
      </c>
      <c r="K174" s="28">
        <f>MID(IF(INDEX(Invitati!$M:$M,$A174+ROW(Invitati!$A$1))="","",", "&amp;INDEX(Invitati!$M:$M,$A174+ROW(Invitati!$A$1)))&amp;IF(INDEX(Invitati!$N:$N,$A174+ROW(Invitati!$A$1))="","",", "&amp;INDEX(Invitati!$N:$N,$A174+ROW(Invitati!$A$1)))&amp;IF(OR(INDEX(Invitati!$O:$O,$A174+ROW(Invitati!$A$1))="",INDEX(Invitati!$O:$O,$A174+ROW(Invitati!$A$1))=Elenchi!$D$2),"",", "&amp;INDEX(Invitati!$O:$O,$A174+ROW(Invitati!$A$1))),3,200)</f>
        <v/>
      </c>
      <c r="L174" s="28">
        <f>INDEX(Invitati!$P:$P,$A174+ROW(Invitati!$A$1))&amp;""</f>
        <v/>
      </c>
      <c r="M174" s="28">
        <f>INDEX(Invitati!$Q:$Q,$A174+ROW(Invitati!$A$1))&amp;""</f>
        <v/>
      </c>
    </row>
    <row r="175" ht="24" customHeight="1">
      <c r="A175" s="27" t="n">
        <v>172</v>
      </c>
      <c r="B175" s="28">
        <f>INDEX(Invitati!$A:$A,$A175+ROW(Invitati!$A$1))&amp;""</f>
        <v/>
      </c>
      <c r="C175" s="28">
        <f>INDEX(Invitati!$B:$B,$A175+ROW(Invitati!$A$1))&amp;""</f>
        <v/>
      </c>
      <c r="D175" s="28">
        <f>INDEX(Invitati!$C:$C,$A175+ROW(Invitati!$A$1))&amp;""</f>
        <v/>
      </c>
      <c r="E175" s="28">
        <f>INDEX(Invitati!$E:$E,$A175+ROW(Invitati!$A$1))&amp;""</f>
        <v/>
      </c>
      <c r="F175" s="28">
        <f>INDEX(Invitati!$F:$F,$A175+ROW(Invitati!$A$1))&amp;""</f>
        <v/>
      </c>
      <c r="G175" s="28">
        <f>IF(INDEX(Invitati!$G:$G,$A175+ROW(Invitati!$A$1))="Bambino","Bambino"&amp;IF(INDEX(Invitati!$H:$H,$A175+ROW(Invitati!$A$1))="",""," ("&amp;INDEX(Invitati!$H:$H,$A175+ROW(Invitati!$A$1))&amp;")"),INDEX(Invitati!$G:$G,$A175+ROW(Invitati!$A$1))&amp;"")</f>
        <v/>
      </c>
      <c r="H175" s="28">
        <f>INDEX(Invitati!$I:$I,$A175+ROW(Invitati!$A$1))&amp;""</f>
        <v/>
      </c>
      <c r="I175" s="28">
        <f>IF(OR(INDEX(Invitati!$K:$K,$A175+ROW(Invitati!$A$1))="Sì",AND(INDEX(Invitati!$B:$B,$A175+ROW(Invitati!$A$1))&lt;&gt;"",COUNTIFS(Invitati!$B$2:$B$501,INDEX(Invitati!$B:$B,$A175+ROW(Invitati!$A$1))&amp;"",Invitati!$K$2:$K$501,"Sì")&gt;0)),"Sì","")</f>
        <v/>
      </c>
      <c r="J175" s="28">
        <f>INDEX(Invitati!$L:$L,$A175+ROW(Invitati!$A$1))&amp;""</f>
        <v/>
      </c>
      <c r="K175" s="28">
        <f>MID(IF(INDEX(Invitati!$M:$M,$A175+ROW(Invitati!$A$1))="","",", "&amp;INDEX(Invitati!$M:$M,$A175+ROW(Invitati!$A$1)))&amp;IF(INDEX(Invitati!$N:$N,$A175+ROW(Invitati!$A$1))="","",", "&amp;INDEX(Invitati!$N:$N,$A175+ROW(Invitati!$A$1)))&amp;IF(OR(INDEX(Invitati!$O:$O,$A175+ROW(Invitati!$A$1))="",INDEX(Invitati!$O:$O,$A175+ROW(Invitati!$A$1))=Elenchi!$D$2),"",", "&amp;INDEX(Invitati!$O:$O,$A175+ROW(Invitati!$A$1))),3,200)</f>
        <v/>
      </c>
      <c r="L175" s="28">
        <f>INDEX(Invitati!$P:$P,$A175+ROW(Invitati!$A$1))&amp;""</f>
        <v/>
      </c>
      <c r="M175" s="28">
        <f>INDEX(Invitati!$Q:$Q,$A175+ROW(Invitati!$A$1))&amp;""</f>
        <v/>
      </c>
    </row>
    <row r="176" ht="24" customHeight="1">
      <c r="A176" s="27" t="n">
        <v>173</v>
      </c>
      <c r="B176" s="28">
        <f>INDEX(Invitati!$A:$A,$A176+ROW(Invitati!$A$1))&amp;""</f>
        <v/>
      </c>
      <c r="C176" s="28">
        <f>INDEX(Invitati!$B:$B,$A176+ROW(Invitati!$A$1))&amp;""</f>
        <v/>
      </c>
      <c r="D176" s="28">
        <f>INDEX(Invitati!$C:$C,$A176+ROW(Invitati!$A$1))&amp;""</f>
        <v/>
      </c>
      <c r="E176" s="28">
        <f>INDEX(Invitati!$E:$E,$A176+ROW(Invitati!$A$1))&amp;""</f>
        <v/>
      </c>
      <c r="F176" s="28">
        <f>INDEX(Invitati!$F:$F,$A176+ROW(Invitati!$A$1))&amp;""</f>
        <v/>
      </c>
      <c r="G176" s="28">
        <f>IF(INDEX(Invitati!$G:$G,$A176+ROW(Invitati!$A$1))="Bambino","Bambino"&amp;IF(INDEX(Invitati!$H:$H,$A176+ROW(Invitati!$A$1))="",""," ("&amp;INDEX(Invitati!$H:$H,$A176+ROW(Invitati!$A$1))&amp;")"),INDEX(Invitati!$G:$G,$A176+ROW(Invitati!$A$1))&amp;"")</f>
        <v/>
      </c>
      <c r="H176" s="28">
        <f>INDEX(Invitati!$I:$I,$A176+ROW(Invitati!$A$1))&amp;""</f>
        <v/>
      </c>
      <c r="I176" s="28">
        <f>IF(OR(INDEX(Invitati!$K:$K,$A176+ROW(Invitati!$A$1))="Sì",AND(INDEX(Invitati!$B:$B,$A176+ROW(Invitati!$A$1))&lt;&gt;"",COUNTIFS(Invitati!$B$2:$B$501,INDEX(Invitati!$B:$B,$A176+ROW(Invitati!$A$1))&amp;"",Invitati!$K$2:$K$501,"Sì")&gt;0)),"Sì","")</f>
        <v/>
      </c>
      <c r="J176" s="28">
        <f>INDEX(Invitati!$L:$L,$A176+ROW(Invitati!$A$1))&amp;""</f>
        <v/>
      </c>
      <c r="K176" s="28">
        <f>MID(IF(INDEX(Invitati!$M:$M,$A176+ROW(Invitati!$A$1))="","",", "&amp;INDEX(Invitati!$M:$M,$A176+ROW(Invitati!$A$1)))&amp;IF(INDEX(Invitati!$N:$N,$A176+ROW(Invitati!$A$1))="","",", "&amp;INDEX(Invitati!$N:$N,$A176+ROW(Invitati!$A$1)))&amp;IF(OR(INDEX(Invitati!$O:$O,$A176+ROW(Invitati!$A$1))="",INDEX(Invitati!$O:$O,$A176+ROW(Invitati!$A$1))=Elenchi!$D$2),"",", "&amp;INDEX(Invitati!$O:$O,$A176+ROW(Invitati!$A$1))),3,200)</f>
        <v/>
      </c>
      <c r="L176" s="28">
        <f>INDEX(Invitati!$P:$P,$A176+ROW(Invitati!$A$1))&amp;""</f>
        <v/>
      </c>
      <c r="M176" s="28">
        <f>INDEX(Invitati!$Q:$Q,$A176+ROW(Invitati!$A$1))&amp;""</f>
        <v/>
      </c>
    </row>
    <row r="177" ht="24" customHeight="1">
      <c r="A177" s="27" t="n">
        <v>174</v>
      </c>
      <c r="B177" s="28">
        <f>INDEX(Invitati!$A:$A,$A177+ROW(Invitati!$A$1))&amp;""</f>
        <v/>
      </c>
      <c r="C177" s="28">
        <f>INDEX(Invitati!$B:$B,$A177+ROW(Invitati!$A$1))&amp;""</f>
        <v/>
      </c>
      <c r="D177" s="28">
        <f>INDEX(Invitati!$C:$C,$A177+ROW(Invitati!$A$1))&amp;""</f>
        <v/>
      </c>
      <c r="E177" s="28">
        <f>INDEX(Invitati!$E:$E,$A177+ROW(Invitati!$A$1))&amp;""</f>
        <v/>
      </c>
      <c r="F177" s="28">
        <f>INDEX(Invitati!$F:$F,$A177+ROW(Invitati!$A$1))&amp;""</f>
        <v/>
      </c>
      <c r="G177" s="28">
        <f>IF(INDEX(Invitati!$G:$G,$A177+ROW(Invitati!$A$1))="Bambino","Bambino"&amp;IF(INDEX(Invitati!$H:$H,$A177+ROW(Invitati!$A$1))="",""," ("&amp;INDEX(Invitati!$H:$H,$A177+ROW(Invitati!$A$1))&amp;")"),INDEX(Invitati!$G:$G,$A177+ROW(Invitati!$A$1))&amp;"")</f>
        <v/>
      </c>
      <c r="H177" s="28">
        <f>INDEX(Invitati!$I:$I,$A177+ROW(Invitati!$A$1))&amp;""</f>
        <v/>
      </c>
      <c r="I177" s="28">
        <f>IF(OR(INDEX(Invitati!$K:$K,$A177+ROW(Invitati!$A$1))="Sì",AND(INDEX(Invitati!$B:$B,$A177+ROW(Invitati!$A$1))&lt;&gt;"",COUNTIFS(Invitati!$B$2:$B$501,INDEX(Invitati!$B:$B,$A177+ROW(Invitati!$A$1))&amp;"",Invitati!$K$2:$K$501,"Sì")&gt;0)),"Sì","")</f>
        <v/>
      </c>
      <c r="J177" s="28">
        <f>INDEX(Invitati!$L:$L,$A177+ROW(Invitati!$A$1))&amp;""</f>
        <v/>
      </c>
      <c r="K177" s="28">
        <f>MID(IF(INDEX(Invitati!$M:$M,$A177+ROW(Invitati!$A$1))="","",", "&amp;INDEX(Invitati!$M:$M,$A177+ROW(Invitati!$A$1)))&amp;IF(INDEX(Invitati!$N:$N,$A177+ROW(Invitati!$A$1))="","",", "&amp;INDEX(Invitati!$N:$N,$A177+ROW(Invitati!$A$1)))&amp;IF(OR(INDEX(Invitati!$O:$O,$A177+ROW(Invitati!$A$1))="",INDEX(Invitati!$O:$O,$A177+ROW(Invitati!$A$1))=Elenchi!$D$2),"",", "&amp;INDEX(Invitati!$O:$O,$A177+ROW(Invitati!$A$1))),3,200)</f>
        <v/>
      </c>
      <c r="L177" s="28">
        <f>INDEX(Invitati!$P:$P,$A177+ROW(Invitati!$A$1))&amp;""</f>
        <v/>
      </c>
      <c r="M177" s="28">
        <f>INDEX(Invitati!$Q:$Q,$A177+ROW(Invitati!$A$1))&amp;""</f>
        <v/>
      </c>
    </row>
    <row r="178" ht="24" customHeight="1">
      <c r="A178" s="27" t="n">
        <v>175</v>
      </c>
      <c r="B178" s="28">
        <f>INDEX(Invitati!$A:$A,$A178+ROW(Invitati!$A$1))&amp;""</f>
        <v/>
      </c>
      <c r="C178" s="28">
        <f>INDEX(Invitati!$B:$B,$A178+ROW(Invitati!$A$1))&amp;""</f>
        <v/>
      </c>
      <c r="D178" s="28">
        <f>INDEX(Invitati!$C:$C,$A178+ROW(Invitati!$A$1))&amp;""</f>
        <v/>
      </c>
      <c r="E178" s="28">
        <f>INDEX(Invitati!$E:$E,$A178+ROW(Invitati!$A$1))&amp;""</f>
        <v/>
      </c>
      <c r="F178" s="28">
        <f>INDEX(Invitati!$F:$F,$A178+ROW(Invitati!$A$1))&amp;""</f>
        <v/>
      </c>
      <c r="G178" s="28">
        <f>IF(INDEX(Invitati!$G:$G,$A178+ROW(Invitati!$A$1))="Bambino","Bambino"&amp;IF(INDEX(Invitati!$H:$H,$A178+ROW(Invitati!$A$1))="",""," ("&amp;INDEX(Invitati!$H:$H,$A178+ROW(Invitati!$A$1))&amp;")"),INDEX(Invitati!$G:$G,$A178+ROW(Invitati!$A$1))&amp;"")</f>
        <v/>
      </c>
      <c r="H178" s="28">
        <f>INDEX(Invitati!$I:$I,$A178+ROW(Invitati!$A$1))&amp;""</f>
        <v/>
      </c>
      <c r="I178" s="28">
        <f>IF(OR(INDEX(Invitati!$K:$K,$A178+ROW(Invitati!$A$1))="Sì",AND(INDEX(Invitati!$B:$B,$A178+ROW(Invitati!$A$1))&lt;&gt;"",COUNTIFS(Invitati!$B$2:$B$501,INDEX(Invitati!$B:$B,$A178+ROW(Invitati!$A$1))&amp;"",Invitati!$K$2:$K$501,"Sì")&gt;0)),"Sì","")</f>
        <v/>
      </c>
      <c r="J178" s="28">
        <f>INDEX(Invitati!$L:$L,$A178+ROW(Invitati!$A$1))&amp;""</f>
        <v/>
      </c>
      <c r="K178" s="28">
        <f>MID(IF(INDEX(Invitati!$M:$M,$A178+ROW(Invitati!$A$1))="","",", "&amp;INDEX(Invitati!$M:$M,$A178+ROW(Invitati!$A$1)))&amp;IF(INDEX(Invitati!$N:$N,$A178+ROW(Invitati!$A$1))="","",", "&amp;INDEX(Invitati!$N:$N,$A178+ROW(Invitati!$A$1)))&amp;IF(OR(INDEX(Invitati!$O:$O,$A178+ROW(Invitati!$A$1))="",INDEX(Invitati!$O:$O,$A178+ROW(Invitati!$A$1))=Elenchi!$D$2),"",", "&amp;INDEX(Invitati!$O:$O,$A178+ROW(Invitati!$A$1))),3,200)</f>
        <v/>
      </c>
      <c r="L178" s="28">
        <f>INDEX(Invitati!$P:$P,$A178+ROW(Invitati!$A$1))&amp;""</f>
        <v/>
      </c>
      <c r="M178" s="28">
        <f>INDEX(Invitati!$Q:$Q,$A178+ROW(Invitati!$A$1))&amp;""</f>
        <v/>
      </c>
    </row>
    <row r="179" ht="24" customHeight="1">
      <c r="A179" s="27" t="n">
        <v>176</v>
      </c>
      <c r="B179" s="28">
        <f>INDEX(Invitati!$A:$A,$A179+ROW(Invitati!$A$1))&amp;""</f>
        <v/>
      </c>
      <c r="C179" s="28">
        <f>INDEX(Invitati!$B:$B,$A179+ROW(Invitati!$A$1))&amp;""</f>
        <v/>
      </c>
      <c r="D179" s="28">
        <f>INDEX(Invitati!$C:$C,$A179+ROW(Invitati!$A$1))&amp;""</f>
        <v/>
      </c>
      <c r="E179" s="28">
        <f>INDEX(Invitati!$E:$E,$A179+ROW(Invitati!$A$1))&amp;""</f>
        <v/>
      </c>
      <c r="F179" s="28">
        <f>INDEX(Invitati!$F:$F,$A179+ROW(Invitati!$A$1))&amp;""</f>
        <v/>
      </c>
      <c r="G179" s="28">
        <f>IF(INDEX(Invitati!$G:$G,$A179+ROW(Invitati!$A$1))="Bambino","Bambino"&amp;IF(INDEX(Invitati!$H:$H,$A179+ROW(Invitati!$A$1))="",""," ("&amp;INDEX(Invitati!$H:$H,$A179+ROW(Invitati!$A$1))&amp;")"),INDEX(Invitati!$G:$G,$A179+ROW(Invitati!$A$1))&amp;"")</f>
        <v/>
      </c>
      <c r="H179" s="28">
        <f>INDEX(Invitati!$I:$I,$A179+ROW(Invitati!$A$1))&amp;""</f>
        <v/>
      </c>
      <c r="I179" s="28">
        <f>IF(OR(INDEX(Invitati!$K:$K,$A179+ROW(Invitati!$A$1))="Sì",AND(INDEX(Invitati!$B:$B,$A179+ROW(Invitati!$A$1))&lt;&gt;"",COUNTIFS(Invitati!$B$2:$B$501,INDEX(Invitati!$B:$B,$A179+ROW(Invitati!$A$1))&amp;"",Invitati!$K$2:$K$501,"Sì")&gt;0)),"Sì","")</f>
        <v/>
      </c>
      <c r="J179" s="28">
        <f>INDEX(Invitati!$L:$L,$A179+ROW(Invitati!$A$1))&amp;""</f>
        <v/>
      </c>
      <c r="K179" s="28">
        <f>MID(IF(INDEX(Invitati!$M:$M,$A179+ROW(Invitati!$A$1))="","",", "&amp;INDEX(Invitati!$M:$M,$A179+ROW(Invitati!$A$1)))&amp;IF(INDEX(Invitati!$N:$N,$A179+ROW(Invitati!$A$1))="","",", "&amp;INDEX(Invitati!$N:$N,$A179+ROW(Invitati!$A$1)))&amp;IF(OR(INDEX(Invitati!$O:$O,$A179+ROW(Invitati!$A$1))="",INDEX(Invitati!$O:$O,$A179+ROW(Invitati!$A$1))=Elenchi!$D$2),"",", "&amp;INDEX(Invitati!$O:$O,$A179+ROW(Invitati!$A$1))),3,200)</f>
        <v/>
      </c>
      <c r="L179" s="28">
        <f>INDEX(Invitati!$P:$P,$A179+ROW(Invitati!$A$1))&amp;""</f>
        <v/>
      </c>
      <c r="M179" s="28">
        <f>INDEX(Invitati!$Q:$Q,$A179+ROW(Invitati!$A$1))&amp;""</f>
        <v/>
      </c>
    </row>
    <row r="180" ht="24" customHeight="1">
      <c r="A180" s="27" t="n">
        <v>177</v>
      </c>
      <c r="B180" s="28">
        <f>INDEX(Invitati!$A:$A,$A180+ROW(Invitati!$A$1))&amp;""</f>
        <v/>
      </c>
      <c r="C180" s="28">
        <f>INDEX(Invitati!$B:$B,$A180+ROW(Invitati!$A$1))&amp;""</f>
        <v/>
      </c>
      <c r="D180" s="28">
        <f>INDEX(Invitati!$C:$C,$A180+ROW(Invitati!$A$1))&amp;""</f>
        <v/>
      </c>
      <c r="E180" s="28">
        <f>INDEX(Invitati!$E:$E,$A180+ROW(Invitati!$A$1))&amp;""</f>
        <v/>
      </c>
      <c r="F180" s="28">
        <f>INDEX(Invitati!$F:$F,$A180+ROW(Invitati!$A$1))&amp;""</f>
        <v/>
      </c>
      <c r="G180" s="28">
        <f>IF(INDEX(Invitati!$G:$G,$A180+ROW(Invitati!$A$1))="Bambino","Bambino"&amp;IF(INDEX(Invitati!$H:$H,$A180+ROW(Invitati!$A$1))="",""," ("&amp;INDEX(Invitati!$H:$H,$A180+ROW(Invitati!$A$1))&amp;")"),INDEX(Invitati!$G:$G,$A180+ROW(Invitati!$A$1))&amp;"")</f>
        <v/>
      </c>
      <c r="H180" s="28">
        <f>INDEX(Invitati!$I:$I,$A180+ROW(Invitati!$A$1))&amp;""</f>
        <v/>
      </c>
      <c r="I180" s="28">
        <f>IF(OR(INDEX(Invitati!$K:$K,$A180+ROW(Invitati!$A$1))="Sì",AND(INDEX(Invitati!$B:$B,$A180+ROW(Invitati!$A$1))&lt;&gt;"",COUNTIFS(Invitati!$B$2:$B$501,INDEX(Invitati!$B:$B,$A180+ROW(Invitati!$A$1))&amp;"",Invitati!$K$2:$K$501,"Sì")&gt;0)),"Sì","")</f>
        <v/>
      </c>
      <c r="J180" s="28">
        <f>INDEX(Invitati!$L:$L,$A180+ROW(Invitati!$A$1))&amp;""</f>
        <v/>
      </c>
      <c r="K180" s="28">
        <f>MID(IF(INDEX(Invitati!$M:$M,$A180+ROW(Invitati!$A$1))="","",", "&amp;INDEX(Invitati!$M:$M,$A180+ROW(Invitati!$A$1)))&amp;IF(INDEX(Invitati!$N:$N,$A180+ROW(Invitati!$A$1))="","",", "&amp;INDEX(Invitati!$N:$N,$A180+ROW(Invitati!$A$1)))&amp;IF(OR(INDEX(Invitati!$O:$O,$A180+ROW(Invitati!$A$1))="",INDEX(Invitati!$O:$O,$A180+ROW(Invitati!$A$1))=Elenchi!$D$2),"",", "&amp;INDEX(Invitati!$O:$O,$A180+ROW(Invitati!$A$1))),3,200)</f>
        <v/>
      </c>
      <c r="L180" s="28">
        <f>INDEX(Invitati!$P:$P,$A180+ROW(Invitati!$A$1))&amp;""</f>
        <v/>
      </c>
      <c r="M180" s="28">
        <f>INDEX(Invitati!$Q:$Q,$A180+ROW(Invitati!$A$1))&amp;""</f>
        <v/>
      </c>
    </row>
    <row r="181" ht="24" customHeight="1">
      <c r="A181" s="27" t="n">
        <v>178</v>
      </c>
      <c r="B181" s="28">
        <f>INDEX(Invitati!$A:$A,$A181+ROW(Invitati!$A$1))&amp;""</f>
        <v/>
      </c>
      <c r="C181" s="28">
        <f>INDEX(Invitati!$B:$B,$A181+ROW(Invitati!$A$1))&amp;""</f>
        <v/>
      </c>
      <c r="D181" s="28">
        <f>INDEX(Invitati!$C:$C,$A181+ROW(Invitati!$A$1))&amp;""</f>
        <v/>
      </c>
      <c r="E181" s="28">
        <f>INDEX(Invitati!$E:$E,$A181+ROW(Invitati!$A$1))&amp;""</f>
        <v/>
      </c>
      <c r="F181" s="28">
        <f>INDEX(Invitati!$F:$F,$A181+ROW(Invitati!$A$1))&amp;""</f>
        <v/>
      </c>
      <c r="G181" s="28">
        <f>IF(INDEX(Invitati!$G:$G,$A181+ROW(Invitati!$A$1))="Bambino","Bambino"&amp;IF(INDEX(Invitati!$H:$H,$A181+ROW(Invitati!$A$1))="",""," ("&amp;INDEX(Invitati!$H:$H,$A181+ROW(Invitati!$A$1))&amp;")"),INDEX(Invitati!$G:$G,$A181+ROW(Invitati!$A$1))&amp;"")</f>
        <v/>
      </c>
      <c r="H181" s="28">
        <f>INDEX(Invitati!$I:$I,$A181+ROW(Invitati!$A$1))&amp;""</f>
        <v/>
      </c>
      <c r="I181" s="28">
        <f>IF(OR(INDEX(Invitati!$K:$K,$A181+ROW(Invitati!$A$1))="Sì",AND(INDEX(Invitati!$B:$B,$A181+ROW(Invitati!$A$1))&lt;&gt;"",COUNTIFS(Invitati!$B$2:$B$501,INDEX(Invitati!$B:$B,$A181+ROW(Invitati!$A$1))&amp;"",Invitati!$K$2:$K$501,"Sì")&gt;0)),"Sì","")</f>
        <v/>
      </c>
      <c r="J181" s="28">
        <f>INDEX(Invitati!$L:$L,$A181+ROW(Invitati!$A$1))&amp;""</f>
        <v/>
      </c>
      <c r="K181" s="28">
        <f>MID(IF(INDEX(Invitati!$M:$M,$A181+ROW(Invitati!$A$1))="","",", "&amp;INDEX(Invitati!$M:$M,$A181+ROW(Invitati!$A$1)))&amp;IF(INDEX(Invitati!$N:$N,$A181+ROW(Invitati!$A$1))="","",", "&amp;INDEX(Invitati!$N:$N,$A181+ROW(Invitati!$A$1)))&amp;IF(OR(INDEX(Invitati!$O:$O,$A181+ROW(Invitati!$A$1))="",INDEX(Invitati!$O:$O,$A181+ROW(Invitati!$A$1))=Elenchi!$D$2),"",", "&amp;INDEX(Invitati!$O:$O,$A181+ROW(Invitati!$A$1))),3,200)</f>
        <v/>
      </c>
      <c r="L181" s="28">
        <f>INDEX(Invitati!$P:$P,$A181+ROW(Invitati!$A$1))&amp;""</f>
        <v/>
      </c>
      <c r="M181" s="28">
        <f>INDEX(Invitati!$Q:$Q,$A181+ROW(Invitati!$A$1))&amp;""</f>
        <v/>
      </c>
    </row>
    <row r="182" ht="24" customHeight="1">
      <c r="A182" s="27" t="n">
        <v>179</v>
      </c>
      <c r="B182" s="28">
        <f>INDEX(Invitati!$A:$A,$A182+ROW(Invitati!$A$1))&amp;""</f>
        <v/>
      </c>
      <c r="C182" s="28">
        <f>INDEX(Invitati!$B:$B,$A182+ROW(Invitati!$A$1))&amp;""</f>
        <v/>
      </c>
      <c r="D182" s="28">
        <f>INDEX(Invitati!$C:$C,$A182+ROW(Invitati!$A$1))&amp;""</f>
        <v/>
      </c>
      <c r="E182" s="28">
        <f>INDEX(Invitati!$E:$E,$A182+ROW(Invitati!$A$1))&amp;""</f>
        <v/>
      </c>
      <c r="F182" s="28">
        <f>INDEX(Invitati!$F:$F,$A182+ROW(Invitati!$A$1))&amp;""</f>
        <v/>
      </c>
      <c r="G182" s="28">
        <f>IF(INDEX(Invitati!$G:$G,$A182+ROW(Invitati!$A$1))="Bambino","Bambino"&amp;IF(INDEX(Invitati!$H:$H,$A182+ROW(Invitati!$A$1))="",""," ("&amp;INDEX(Invitati!$H:$H,$A182+ROW(Invitati!$A$1))&amp;")"),INDEX(Invitati!$G:$G,$A182+ROW(Invitati!$A$1))&amp;"")</f>
        <v/>
      </c>
      <c r="H182" s="28">
        <f>INDEX(Invitati!$I:$I,$A182+ROW(Invitati!$A$1))&amp;""</f>
        <v/>
      </c>
      <c r="I182" s="28">
        <f>IF(OR(INDEX(Invitati!$K:$K,$A182+ROW(Invitati!$A$1))="Sì",AND(INDEX(Invitati!$B:$B,$A182+ROW(Invitati!$A$1))&lt;&gt;"",COUNTIFS(Invitati!$B$2:$B$501,INDEX(Invitati!$B:$B,$A182+ROW(Invitati!$A$1))&amp;"",Invitati!$K$2:$K$501,"Sì")&gt;0)),"Sì","")</f>
        <v/>
      </c>
      <c r="J182" s="28">
        <f>INDEX(Invitati!$L:$L,$A182+ROW(Invitati!$A$1))&amp;""</f>
        <v/>
      </c>
      <c r="K182" s="28">
        <f>MID(IF(INDEX(Invitati!$M:$M,$A182+ROW(Invitati!$A$1))="","",", "&amp;INDEX(Invitati!$M:$M,$A182+ROW(Invitati!$A$1)))&amp;IF(INDEX(Invitati!$N:$N,$A182+ROW(Invitati!$A$1))="","",", "&amp;INDEX(Invitati!$N:$N,$A182+ROW(Invitati!$A$1)))&amp;IF(OR(INDEX(Invitati!$O:$O,$A182+ROW(Invitati!$A$1))="",INDEX(Invitati!$O:$O,$A182+ROW(Invitati!$A$1))=Elenchi!$D$2),"",", "&amp;INDEX(Invitati!$O:$O,$A182+ROW(Invitati!$A$1))),3,200)</f>
        <v/>
      </c>
      <c r="L182" s="28">
        <f>INDEX(Invitati!$P:$P,$A182+ROW(Invitati!$A$1))&amp;""</f>
        <v/>
      </c>
      <c r="M182" s="28">
        <f>INDEX(Invitati!$Q:$Q,$A182+ROW(Invitati!$A$1))&amp;""</f>
        <v/>
      </c>
    </row>
    <row r="183" ht="24" customHeight="1">
      <c r="A183" s="27" t="n">
        <v>180</v>
      </c>
      <c r="B183" s="28">
        <f>INDEX(Invitati!$A:$A,$A183+ROW(Invitati!$A$1))&amp;""</f>
        <v/>
      </c>
      <c r="C183" s="28">
        <f>INDEX(Invitati!$B:$B,$A183+ROW(Invitati!$A$1))&amp;""</f>
        <v/>
      </c>
      <c r="D183" s="28">
        <f>INDEX(Invitati!$C:$C,$A183+ROW(Invitati!$A$1))&amp;""</f>
        <v/>
      </c>
      <c r="E183" s="28">
        <f>INDEX(Invitati!$E:$E,$A183+ROW(Invitati!$A$1))&amp;""</f>
        <v/>
      </c>
      <c r="F183" s="28">
        <f>INDEX(Invitati!$F:$F,$A183+ROW(Invitati!$A$1))&amp;""</f>
        <v/>
      </c>
      <c r="G183" s="28">
        <f>IF(INDEX(Invitati!$G:$G,$A183+ROW(Invitati!$A$1))="Bambino","Bambino"&amp;IF(INDEX(Invitati!$H:$H,$A183+ROW(Invitati!$A$1))="",""," ("&amp;INDEX(Invitati!$H:$H,$A183+ROW(Invitati!$A$1))&amp;")"),INDEX(Invitati!$G:$G,$A183+ROW(Invitati!$A$1))&amp;"")</f>
        <v/>
      </c>
      <c r="H183" s="28">
        <f>INDEX(Invitati!$I:$I,$A183+ROW(Invitati!$A$1))&amp;""</f>
        <v/>
      </c>
      <c r="I183" s="28">
        <f>IF(OR(INDEX(Invitati!$K:$K,$A183+ROW(Invitati!$A$1))="Sì",AND(INDEX(Invitati!$B:$B,$A183+ROW(Invitati!$A$1))&lt;&gt;"",COUNTIFS(Invitati!$B$2:$B$501,INDEX(Invitati!$B:$B,$A183+ROW(Invitati!$A$1))&amp;"",Invitati!$K$2:$K$501,"Sì")&gt;0)),"Sì","")</f>
        <v/>
      </c>
      <c r="J183" s="28">
        <f>INDEX(Invitati!$L:$L,$A183+ROW(Invitati!$A$1))&amp;""</f>
        <v/>
      </c>
      <c r="K183" s="28">
        <f>MID(IF(INDEX(Invitati!$M:$M,$A183+ROW(Invitati!$A$1))="","",", "&amp;INDEX(Invitati!$M:$M,$A183+ROW(Invitati!$A$1)))&amp;IF(INDEX(Invitati!$N:$N,$A183+ROW(Invitati!$A$1))="","",", "&amp;INDEX(Invitati!$N:$N,$A183+ROW(Invitati!$A$1)))&amp;IF(OR(INDEX(Invitati!$O:$O,$A183+ROW(Invitati!$A$1))="",INDEX(Invitati!$O:$O,$A183+ROW(Invitati!$A$1))=Elenchi!$D$2),"",", "&amp;INDEX(Invitati!$O:$O,$A183+ROW(Invitati!$A$1))),3,200)</f>
        <v/>
      </c>
      <c r="L183" s="28">
        <f>INDEX(Invitati!$P:$P,$A183+ROW(Invitati!$A$1))&amp;""</f>
        <v/>
      </c>
      <c r="M183" s="28">
        <f>INDEX(Invitati!$Q:$Q,$A183+ROW(Invitati!$A$1))&amp;""</f>
        <v/>
      </c>
    </row>
    <row r="184" ht="24" customHeight="1">
      <c r="A184" s="27" t="n">
        <v>181</v>
      </c>
      <c r="B184" s="28">
        <f>INDEX(Invitati!$A:$A,$A184+ROW(Invitati!$A$1))&amp;""</f>
        <v/>
      </c>
      <c r="C184" s="28">
        <f>INDEX(Invitati!$B:$B,$A184+ROW(Invitati!$A$1))&amp;""</f>
        <v/>
      </c>
      <c r="D184" s="28">
        <f>INDEX(Invitati!$C:$C,$A184+ROW(Invitati!$A$1))&amp;""</f>
        <v/>
      </c>
      <c r="E184" s="28">
        <f>INDEX(Invitati!$E:$E,$A184+ROW(Invitati!$A$1))&amp;""</f>
        <v/>
      </c>
      <c r="F184" s="28">
        <f>INDEX(Invitati!$F:$F,$A184+ROW(Invitati!$A$1))&amp;""</f>
        <v/>
      </c>
      <c r="G184" s="28">
        <f>IF(INDEX(Invitati!$G:$G,$A184+ROW(Invitati!$A$1))="Bambino","Bambino"&amp;IF(INDEX(Invitati!$H:$H,$A184+ROW(Invitati!$A$1))="",""," ("&amp;INDEX(Invitati!$H:$H,$A184+ROW(Invitati!$A$1))&amp;")"),INDEX(Invitati!$G:$G,$A184+ROW(Invitati!$A$1))&amp;"")</f>
        <v/>
      </c>
      <c r="H184" s="28">
        <f>INDEX(Invitati!$I:$I,$A184+ROW(Invitati!$A$1))&amp;""</f>
        <v/>
      </c>
      <c r="I184" s="28">
        <f>IF(OR(INDEX(Invitati!$K:$K,$A184+ROW(Invitati!$A$1))="Sì",AND(INDEX(Invitati!$B:$B,$A184+ROW(Invitati!$A$1))&lt;&gt;"",COUNTIFS(Invitati!$B$2:$B$501,INDEX(Invitati!$B:$B,$A184+ROW(Invitati!$A$1))&amp;"",Invitati!$K$2:$K$501,"Sì")&gt;0)),"Sì","")</f>
        <v/>
      </c>
      <c r="J184" s="28">
        <f>INDEX(Invitati!$L:$L,$A184+ROW(Invitati!$A$1))&amp;""</f>
        <v/>
      </c>
      <c r="K184" s="28">
        <f>MID(IF(INDEX(Invitati!$M:$M,$A184+ROW(Invitati!$A$1))="","",", "&amp;INDEX(Invitati!$M:$M,$A184+ROW(Invitati!$A$1)))&amp;IF(INDEX(Invitati!$N:$N,$A184+ROW(Invitati!$A$1))="","",", "&amp;INDEX(Invitati!$N:$N,$A184+ROW(Invitati!$A$1)))&amp;IF(OR(INDEX(Invitati!$O:$O,$A184+ROW(Invitati!$A$1))="",INDEX(Invitati!$O:$O,$A184+ROW(Invitati!$A$1))=Elenchi!$D$2),"",", "&amp;INDEX(Invitati!$O:$O,$A184+ROW(Invitati!$A$1))),3,200)</f>
        <v/>
      </c>
      <c r="L184" s="28">
        <f>INDEX(Invitati!$P:$P,$A184+ROW(Invitati!$A$1))&amp;""</f>
        <v/>
      </c>
      <c r="M184" s="28">
        <f>INDEX(Invitati!$Q:$Q,$A184+ROW(Invitati!$A$1))&amp;""</f>
        <v/>
      </c>
    </row>
    <row r="185" ht="24" customHeight="1">
      <c r="A185" s="27" t="n">
        <v>182</v>
      </c>
      <c r="B185" s="28">
        <f>INDEX(Invitati!$A:$A,$A185+ROW(Invitati!$A$1))&amp;""</f>
        <v/>
      </c>
      <c r="C185" s="28">
        <f>INDEX(Invitati!$B:$B,$A185+ROW(Invitati!$A$1))&amp;""</f>
        <v/>
      </c>
      <c r="D185" s="28">
        <f>INDEX(Invitati!$C:$C,$A185+ROW(Invitati!$A$1))&amp;""</f>
        <v/>
      </c>
      <c r="E185" s="28">
        <f>INDEX(Invitati!$E:$E,$A185+ROW(Invitati!$A$1))&amp;""</f>
        <v/>
      </c>
      <c r="F185" s="28">
        <f>INDEX(Invitati!$F:$F,$A185+ROW(Invitati!$A$1))&amp;""</f>
        <v/>
      </c>
      <c r="G185" s="28">
        <f>IF(INDEX(Invitati!$G:$G,$A185+ROW(Invitati!$A$1))="Bambino","Bambino"&amp;IF(INDEX(Invitati!$H:$H,$A185+ROW(Invitati!$A$1))="",""," ("&amp;INDEX(Invitati!$H:$H,$A185+ROW(Invitati!$A$1))&amp;")"),INDEX(Invitati!$G:$G,$A185+ROW(Invitati!$A$1))&amp;"")</f>
        <v/>
      </c>
      <c r="H185" s="28">
        <f>INDEX(Invitati!$I:$I,$A185+ROW(Invitati!$A$1))&amp;""</f>
        <v/>
      </c>
      <c r="I185" s="28">
        <f>IF(OR(INDEX(Invitati!$K:$K,$A185+ROW(Invitati!$A$1))="Sì",AND(INDEX(Invitati!$B:$B,$A185+ROW(Invitati!$A$1))&lt;&gt;"",COUNTIFS(Invitati!$B$2:$B$501,INDEX(Invitati!$B:$B,$A185+ROW(Invitati!$A$1))&amp;"",Invitati!$K$2:$K$501,"Sì")&gt;0)),"Sì","")</f>
        <v/>
      </c>
      <c r="J185" s="28">
        <f>INDEX(Invitati!$L:$L,$A185+ROW(Invitati!$A$1))&amp;""</f>
        <v/>
      </c>
      <c r="K185" s="28">
        <f>MID(IF(INDEX(Invitati!$M:$M,$A185+ROW(Invitati!$A$1))="","",", "&amp;INDEX(Invitati!$M:$M,$A185+ROW(Invitati!$A$1)))&amp;IF(INDEX(Invitati!$N:$N,$A185+ROW(Invitati!$A$1))="","",", "&amp;INDEX(Invitati!$N:$N,$A185+ROW(Invitati!$A$1)))&amp;IF(OR(INDEX(Invitati!$O:$O,$A185+ROW(Invitati!$A$1))="",INDEX(Invitati!$O:$O,$A185+ROW(Invitati!$A$1))=Elenchi!$D$2),"",", "&amp;INDEX(Invitati!$O:$O,$A185+ROW(Invitati!$A$1))),3,200)</f>
        <v/>
      </c>
      <c r="L185" s="28">
        <f>INDEX(Invitati!$P:$P,$A185+ROW(Invitati!$A$1))&amp;""</f>
        <v/>
      </c>
      <c r="M185" s="28">
        <f>INDEX(Invitati!$Q:$Q,$A185+ROW(Invitati!$A$1))&amp;""</f>
        <v/>
      </c>
    </row>
    <row r="186" ht="24" customHeight="1">
      <c r="A186" s="27" t="n">
        <v>183</v>
      </c>
      <c r="B186" s="28">
        <f>INDEX(Invitati!$A:$A,$A186+ROW(Invitati!$A$1))&amp;""</f>
        <v/>
      </c>
      <c r="C186" s="28">
        <f>INDEX(Invitati!$B:$B,$A186+ROW(Invitati!$A$1))&amp;""</f>
        <v/>
      </c>
      <c r="D186" s="28">
        <f>INDEX(Invitati!$C:$C,$A186+ROW(Invitati!$A$1))&amp;""</f>
        <v/>
      </c>
      <c r="E186" s="28">
        <f>INDEX(Invitati!$E:$E,$A186+ROW(Invitati!$A$1))&amp;""</f>
        <v/>
      </c>
      <c r="F186" s="28">
        <f>INDEX(Invitati!$F:$F,$A186+ROW(Invitati!$A$1))&amp;""</f>
        <v/>
      </c>
      <c r="G186" s="28">
        <f>IF(INDEX(Invitati!$G:$G,$A186+ROW(Invitati!$A$1))="Bambino","Bambino"&amp;IF(INDEX(Invitati!$H:$H,$A186+ROW(Invitati!$A$1))="",""," ("&amp;INDEX(Invitati!$H:$H,$A186+ROW(Invitati!$A$1))&amp;")"),INDEX(Invitati!$G:$G,$A186+ROW(Invitati!$A$1))&amp;"")</f>
        <v/>
      </c>
      <c r="H186" s="28">
        <f>INDEX(Invitati!$I:$I,$A186+ROW(Invitati!$A$1))&amp;""</f>
        <v/>
      </c>
      <c r="I186" s="28">
        <f>IF(OR(INDEX(Invitati!$K:$K,$A186+ROW(Invitati!$A$1))="Sì",AND(INDEX(Invitati!$B:$B,$A186+ROW(Invitati!$A$1))&lt;&gt;"",COUNTIFS(Invitati!$B$2:$B$501,INDEX(Invitati!$B:$B,$A186+ROW(Invitati!$A$1))&amp;"",Invitati!$K$2:$K$501,"Sì")&gt;0)),"Sì","")</f>
        <v/>
      </c>
      <c r="J186" s="28">
        <f>INDEX(Invitati!$L:$L,$A186+ROW(Invitati!$A$1))&amp;""</f>
        <v/>
      </c>
      <c r="K186" s="28">
        <f>MID(IF(INDEX(Invitati!$M:$M,$A186+ROW(Invitati!$A$1))="","",", "&amp;INDEX(Invitati!$M:$M,$A186+ROW(Invitati!$A$1)))&amp;IF(INDEX(Invitati!$N:$N,$A186+ROW(Invitati!$A$1))="","",", "&amp;INDEX(Invitati!$N:$N,$A186+ROW(Invitati!$A$1)))&amp;IF(OR(INDEX(Invitati!$O:$O,$A186+ROW(Invitati!$A$1))="",INDEX(Invitati!$O:$O,$A186+ROW(Invitati!$A$1))=Elenchi!$D$2),"",", "&amp;INDEX(Invitati!$O:$O,$A186+ROW(Invitati!$A$1))),3,200)</f>
        <v/>
      </c>
      <c r="L186" s="28">
        <f>INDEX(Invitati!$P:$P,$A186+ROW(Invitati!$A$1))&amp;""</f>
        <v/>
      </c>
      <c r="M186" s="28">
        <f>INDEX(Invitati!$Q:$Q,$A186+ROW(Invitati!$A$1))&amp;""</f>
        <v/>
      </c>
    </row>
    <row r="187" ht="24" customHeight="1">
      <c r="A187" s="27" t="n">
        <v>184</v>
      </c>
      <c r="B187" s="28">
        <f>INDEX(Invitati!$A:$A,$A187+ROW(Invitati!$A$1))&amp;""</f>
        <v/>
      </c>
      <c r="C187" s="28">
        <f>INDEX(Invitati!$B:$B,$A187+ROW(Invitati!$A$1))&amp;""</f>
        <v/>
      </c>
      <c r="D187" s="28">
        <f>INDEX(Invitati!$C:$C,$A187+ROW(Invitati!$A$1))&amp;""</f>
        <v/>
      </c>
      <c r="E187" s="28">
        <f>INDEX(Invitati!$E:$E,$A187+ROW(Invitati!$A$1))&amp;""</f>
        <v/>
      </c>
      <c r="F187" s="28">
        <f>INDEX(Invitati!$F:$F,$A187+ROW(Invitati!$A$1))&amp;""</f>
        <v/>
      </c>
      <c r="G187" s="28">
        <f>IF(INDEX(Invitati!$G:$G,$A187+ROW(Invitati!$A$1))="Bambino","Bambino"&amp;IF(INDEX(Invitati!$H:$H,$A187+ROW(Invitati!$A$1))="",""," ("&amp;INDEX(Invitati!$H:$H,$A187+ROW(Invitati!$A$1))&amp;")"),INDEX(Invitati!$G:$G,$A187+ROW(Invitati!$A$1))&amp;"")</f>
        <v/>
      </c>
      <c r="H187" s="28">
        <f>INDEX(Invitati!$I:$I,$A187+ROW(Invitati!$A$1))&amp;""</f>
        <v/>
      </c>
      <c r="I187" s="28">
        <f>IF(OR(INDEX(Invitati!$K:$K,$A187+ROW(Invitati!$A$1))="Sì",AND(INDEX(Invitati!$B:$B,$A187+ROW(Invitati!$A$1))&lt;&gt;"",COUNTIFS(Invitati!$B$2:$B$501,INDEX(Invitati!$B:$B,$A187+ROW(Invitati!$A$1))&amp;"",Invitati!$K$2:$K$501,"Sì")&gt;0)),"Sì","")</f>
        <v/>
      </c>
      <c r="J187" s="28">
        <f>INDEX(Invitati!$L:$L,$A187+ROW(Invitati!$A$1))&amp;""</f>
        <v/>
      </c>
      <c r="K187" s="28">
        <f>MID(IF(INDEX(Invitati!$M:$M,$A187+ROW(Invitati!$A$1))="","",", "&amp;INDEX(Invitati!$M:$M,$A187+ROW(Invitati!$A$1)))&amp;IF(INDEX(Invitati!$N:$N,$A187+ROW(Invitati!$A$1))="","",", "&amp;INDEX(Invitati!$N:$N,$A187+ROW(Invitati!$A$1)))&amp;IF(OR(INDEX(Invitati!$O:$O,$A187+ROW(Invitati!$A$1))="",INDEX(Invitati!$O:$O,$A187+ROW(Invitati!$A$1))=Elenchi!$D$2),"",", "&amp;INDEX(Invitati!$O:$O,$A187+ROW(Invitati!$A$1))),3,200)</f>
        <v/>
      </c>
      <c r="L187" s="28">
        <f>INDEX(Invitati!$P:$P,$A187+ROW(Invitati!$A$1))&amp;""</f>
        <v/>
      </c>
      <c r="M187" s="28">
        <f>INDEX(Invitati!$Q:$Q,$A187+ROW(Invitati!$A$1))&amp;""</f>
        <v/>
      </c>
    </row>
    <row r="188" ht="24" customHeight="1">
      <c r="A188" s="27" t="n">
        <v>185</v>
      </c>
      <c r="B188" s="28">
        <f>INDEX(Invitati!$A:$A,$A188+ROW(Invitati!$A$1))&amp;""</f>
        <v/>
      </c>
      <c r="C188" s="28">
        <f>INDEX(Invitati!$B:$B,$A188+ROW(Invitati!$A$1))&amp;""</f>
        <v/>
      </c>
      <c r="D188" s="28">
        <f>INDEX(Invitati!$C:$C,$A188+ROW(Invitati!$A$1))&amp;""</f>
        <v/>
      </c>
      <c r="E188" s="28">
        <f>INDEX(Invitati!$E:$E,$A188+ROW(Invitati!$A$1))&amp;""</f>
        <v/>
      </c>
      <c r="F188" s="28">
        <f>INDEX(Invitati!$F:$F,$A188+ROW(Invitati!$A$1))&amp;""</f>
        <v/>
      </c>
      <c r="G188" s="28">
        <f>IF(INDEX(Invitati!$G:$G,$A188+ROW(Invitati!$A$1))="Bambino","Bambino"&amp;IF(INDEX(Invitati!$H:$H,$A188+ROW(Invitati!$A$1))="",""," ("&amp;INDEX(Invitati!$H:$H,$A188+ROW(Invitati!$A$1))&amp;")"),INDEX(Invitati!$G:$G,$A188+ROW(Invitati!$A$1))&amp;"")</f>
        <v/>
      </c>
      <c r="H188" s="28">
        <f>INDEX(Invitati!$I:$I,$A188+ROW(Invitati!$A$1))&amp;""</f>
        <v/>
      </c>
      <c r="I188" s="28">
        <f>IF(OR(INDEX(Invitati!$K:$K,$A188+ROW(Invitati!$A$1))="Sì",AND(INDEX(Invitati!$B:$B,$A188+ROW(Invitati!$A$1))&lt;&gt;"",COUNTIFS(Invitati!$B$2:$B$501,INDEX(Invitati!$B:$B,$A188+ROW(Invitati!$A$1))&amp;"",Invitati!$K$2:$K$501,"Sì")&gt;0)),"Sì","")</f>
        <v/>
      </c>
      <c r="J188" s="28">
        <f>INDEX(Invitati!$L:$L,$A188+ROW(Invitati!$A$1))&amp;""</f>
        <v/>
      </c>
      <c r="K188" s="28">
        <f>MID(IF(INDEX(Invitati!$M:$M,$A188+ROW(Invitati!$A$1))="","",", "&amp;INDEX(Invitati!$M:$M,$A188+ROW(Invitati!$A$1)))&amp;IF(INDEX(Invitati!$N:$N,$A188+ROW(Invitati!$A$1))="","",", "&amp;INDEX(Invitati!$N:$N,$A188+ROW(Invitati!$A$1)))&amp;IF(OR(INDEX(Invitati!$O:$O,$A188+ROW(Invitati!$A$1))="",INDEX(Invitati!$O:$O,$A188+ROW(Invitati!$A$1))=Elenchi!$D$2),"",", "&amp;INDEX(Invitati!$O:$O,$A188+ROW(Invitati!$A$1))),3,200)</f>
        <v/>
      </c>
      <c r="L188" s="28">
        <f>INDEX(Invitati!$P:$P,$A188+ROW(Invitati!$A$1))&amp;""</f>
        <v/>
      </c>
      <c r="M188" s="28">
        <f>INDEX(Invitati!$Q:$Q,$A188+ROW(Invitati!$A$1))&amp;""</f>
        <v/>
      </c>
    </row>
    <row r="189" ht="24" customHeight="1">
      <c r="A189" s="27" t="n">
        <v>186</v>
      </c>
      <c r="B189" s="28">
        <f>INDEX(Invitati!$A:$A,$A189+ROW(Invitati!$A$1))&amp;""</f>
        <v/>
      </c>
      <c r="C189" s="28">
        <f>INDEX(Invitati!$B:$B,$A189+ROW(Invitati!$A$1))&amp;""</f>
        <v/>
      </c>
      <c r="D189" s="28">
        <f>INDEX(Invitati!$C:$C,$A189+ROW(Invitati!$A$1))&amp;""</f>
        <v/>
      </c>
      <c r="E189" s="28">
        <f>INDEX(Invitati!$E:$E,$A189+ROW(Invitati!$A$1))&amp;""</f>
        <v/>
      </c>
      <c r="F189" s="28">
        <f>INDEX(Invitati!$F:$F,$A189+ROW(Invitati!$A$1))&amp;""</f>
        <v/>
      </c>
      <c r="G189" s="28">
        <f>IF(INDEX(Invitati!$G:$G,$A189+ROW(Invitati!$A$1))="Bambino","Bambino"&amp;IF(INDEX(Invitati!$H:$H,$A189+ROW(Invitati!$A$1))="",""," ("&amp;INDEX(Invitati!$H:$H,$A189+ROW(Invitati!$A$1))&amp;")"),INDEX(Invitati!$G:$G,$A189+ROW(Invitati!$A$1))&amp;"")</f>
        <v/>
      </c>
      <c r="H189" s="28">
        <f>INDEX(Invitati!$I:$I,$A189+ROW(Invitati!$A$1))&amp;""</f>
        <v/>
      </c>
      <c r="I189" s="28">
        <f>IF(OR(INDEX(Invitati!$K:$K,$A189+ROW(Invitati!$A$1))="Sì",AND(INDEX(Invitati!$B:$B,$A189+ROW(Invitati!$A$1))&lt;&gt;"",COUNTIFS(Invitati!$B$2:$B$501,INDEX(Invitati!$B:$B,$A189+ROW(Invitati!$A$1))&amp;"",Invitati!$K$2:$K$501,"Sì")&gt;0)),"Sì","")</f>
        <v/>
      </c>
      <c r="J189" s="28">
        <f>INDEX(Invitati!$L:$L,$A189+ROW(Invitati!$A$1))&amp;""</f>
        <v/>
      </c>
      <c r="K189" s="28">
        <f>MID(IF(INDEX(Invitati!$M:$M,$A189+ROW(Invitati!$A$1))="","",", "&amp;INDEX(Invitati!$M:$M,$A189+ROW(Invitati!$A$1)))&amp;IF(INDEX(Invitati!$N:$N,$A189+ROW(Invitati!$A$1))="","",", "&amp;INDEX(Invitati!$N:$N,$A189+ROW(Invitati!$A$1)))&amp;IF(OR(INDEX(Invitati!$O:$O,$A189+ROW(Invitati!$A$1))="",INDEX(Invitati!$O:$O,$A189+ROW(Invitati!$A$1))=Elenchi!$D$2),"",", "&amp;INDEX(Invitati!$O:$O,$A189+ROW(Invitati!$A$1))),3,200)</f>
        <v/>
      </c>
      <c r="L189" s="28">
        <f>INDEX(Invitati!$P:$P,$A189+ROW(Invitati!$A$1))&amp;""</f>
        <v/>
      </c>
      <c r="M189" s="28">
        <f>INDEX(Invitati!$Q:$Q,$A189+ROW(Invitati!$A$1))&amp;""</f>
        <v/>
      </c>
    </row>
    <row r="190" ht="24" customHeight="1">
      <c r="A190" s="27" t="n">
        <v>187</v>
      </c>
      <c r="B190" s="28">
        <f>INDEX(Invitati!$A:$A,$A190+ROW(Invitati!$A$1))&amp;""</f>
        <v/>
      </c>
      <c r="C190" s="28">
        <f>INDEX(Invitati!$B:$B,$A190+ROW(Invitati!$A$1))&amp;""</f>
        <v/>
      </c>
      <c r="D190" s="28">
        <f>INDEX(Invitati!$C:$C,$A190+ROW(Invitati!$A$1))&amp;""</f>
        <v/>
      </c>
      <c r="E190" s="28">
        <f>INDEX(Invitati!$E:$E,$A190+ROW(Invitati!$A$1))&amp;""</f>
        <v/>
      </c>
      <c r="F190" s="28">
        <f>INDEX(Invitati!$F:$F,$A190+ROW(Invitati!$A$1))&amp;""</f>
        <v/>
      </c>
      <c r="G190" s="28">
        <f>IF(INDEX(Invitati!$G:$G,$A190+ROW(Invitati!$A$1))="Bambino","Bambino"&amp;IF(INDEX(Invitati!$H:$H,$A190+ROW(Invitati!$A$1))="",""," ("&amp;INDEX(Invitati!$H:$H,$A190+ROW(Invitati!$A$1))&amp;")"),INDEX(Invitati!$G:$G,$A190+ROW(Invitati!$A$1))&amp;"")</f>
        <v/>
      </c>
      <c r="H190" s="28">
        <f>INDEX(Invitati!$I:$I,$A190+ROW(Invitati!$A$1))&amp;""</f>
        <v/>
      </c>
      <c r="I190" s="28">
        <f>IF(OR(INDEX(Invitati!$K:$K,$A190+ROW(Invitati!$A$1))="Sì",AND(INDEX(Invitati!$B:$B,$A190+ROW(Invitati!$A$1))&lt;&gt;"",COUNTIFS(Invitati!$B$2:$B$501,INDEX(Invitati!$B:$B,$A190+ROW(Invitati!$A$1))&amp;"",Invitati!$K$2:$K$501,"Sì")&gt;0)),"Sì","")</f>
        <v/>
      </c>
      <c r="J190" s="28">
        <f>INDEX(Invitati!$L:$L,$A190+ROW(Invitati!$A$1))&amp;""</f>
        <v/>
      </c>
      <c r="K190" s="28">
        <f>MID(IF(INDEX(Invitati!$M:$M,$A190+ROW(Invitati!$A$1))="","",", "&amp;INDEX(Invitati!$M:$M,$A190+ROW(Invitati!$A$1)))&amp;IF(INDEX(Invitati!$N:$N,$A190+ROW(Invitati!$A$1))="","",", "&amp;INDEX(Invitati!$N:$N,$A190+ROW(Invitati!$A$1)))&amp;IF(OR(INDEX(Invitati!$O:$O,$A190+ROW(Invitati!$A$1))="",INDEX(Invitati!$O:$O,$A190+ROW(Invitati!$A$1))=Elenchi!$D$2),"",", "&amp;INDEX(Invitati!$O:$O,$A190+ROW(Invitati!$A$1))),3,200)</f>
        <v/>
      </c>
      <c r="L190" s="28">
        <f>INDEX(Invitati!$P:$P,$A190+ROW(Invitati!$A$1))&amp;""</f>
        <v/>
      </c>
      <c r="M190" s="28">
        <f>INDEX(Invitati!$Q:$Q,$A190+ROW(Invitati!$A$1))&amp;""</f>
        <v/>
      </c>
    </row>
    <row r="191" ht="24" customHeight="1">
      <c r="A191" s="27" t="n">
        <v>188</v>
      </c>
      <c r="B191" s="28">
        <f>INDEX(Invitati!$A:$A,$A191+ROW(Invitati!$A$1))&amp;""</f>
        <v/>
      </c>
      <c r="C191" s="28">
        <f>INDEX(Invitati!$B:$B,$A191+ROW(Invitati!$A$1))&amp;""</f>
        <v/>
      </c>
      <c r="D191" s="28">
        <f>INDEX(Invitati!$C:$C,$A191+ROW(Invitati!$A$1))&amp;""</f>
        <v/>
      </c>
      <c r="E191" s="28">
        <f>INDEX(Invitati!$E:$E,$A191+ROW(Invitati!$A$1))&amp;""</f>
        <v/>
      </c>
      <c r="F191" s="28">
        <f>INDEX(Invitati!$F:$F,$A191+ROW(Invitati!$A$1))&amp;""</f>
        <v/>
      </c>
      <c r="G191" s="28">
        <f>IF(INDEX(Invitati!$G:$G,$A191+ROW(Invitati!$A$1))="Bambino","Bambino"&amp;IF(INDEX(Invitati!$H:$H,$A191+ROW(Invitati!$A$1))="",""," ("&amp;INDEX(Invitati!$H:$H,$A191+ROW(Invitati!$A$1))&amp;")"),INDEX(Invitati!$G:$G,$A191+ROW(Invitati!$A$1))&amp;"")</f>
        <v/>
      </c>
      <c r="H191" s="28">
        <f>INDEX(Invitati!$I:$I,$A191+ROW(Invitati!$A$1))&amp;""</f>
        <v/>
      </c>
      <c r="I191" s="28">
        <f>IF(OR(INDEX(Invitati!$K:$K,$A191+ROW(Invitati!$A$1))="Sì",AND(INDEX(Invitati!$B:$B,$A191+ROW(Invitati!$A$1))&lt;&gt;"",COUNTIFS(Invitati!$B$2:$B$501,INDEX(Invitati!$B:$B,$A191+ROW(Invitati!$A$1))&amp;"",Invitati!$K$2:$K$501,"Sì")&gt;0)),"Sì","")</f>
        <v/>
      </c>
      <c r="J191" s="28">
        <f>INDEX(Invitati!$L:$L,$A191+ROW(Invitati!$A$1))&amp;""</f>
        <v/>
      </c>
      <c r="K191" s="28">
        <f>MID(IF(INDEX(Invitati!$M:$M,$A191+ROW(Invitati!$A$1))="","",", "&amp;INDEX(Invitati!$M:$M,$A191+ROW(Invitati!$A$1)))&amp;IF(INDEX(Invitati!$N:$N,$A191+ROW(Invitati!$A$1))="","",", "&amp;INDEX(Invitati!$N:$N,$A191+ROW(Invitati!$A$1)))&amp;IF(OR(INDEX(Invitati!$O:$O,$A191+ROW(Invitati!$A$1))="",INDEX(Invitati!$O:$O,$A191+ROW(Invitati!$A$1))=Elenchi!$D$2),"",", "&amp;INDEX(Invitati!$O:$O,$A191+ROW(Invitati!$A$1))),3,200)</f>
        <v/>
      </c>
      <c r="L191" s="28">
        <f>INDEX(Invitati!$P:$P,$A191+ROW(Invitati!$A$1))&amp;""</f>
        <v/>
      </c>
      <c r="M191" s="28">
        <f>INDEX(Invitati!$Q:$Q,$A191+ROW(Invitati!$A$1))&amp;""</f>
        <v/>
      </c>
    </row>
    <row r="192" ht="24" customHeight="1">
      <c r="A192" s="27" t="n">
        <v>189</v>
      </c>
      <c r="B192" s="28">
        <f>INDEX(Invitati!$A:$A,$A192+ROW(Invitati!$A$1))&amp;""</f>
        <v/>
      </c>
      <c r="C192" s="28">
        <f>INDEX(Invitati!$B:$B,$A192+ROW(Invitati!$A$1))&amp;""</f>
        <v/>
      </c>
      <c r="D192" s="28">
        <f>INDEX(Invitati!$C:$C,$A192+ROW(Invitati!$A$1))&amp;""</f>
        <v/>
      </c>
      <c r="E192" s="28">
        <f>INDEX(Invitati!$E:$E,$A192+ROW(Invitati!$A$1))&amp;""</f>
        <v/>
      </c>
      <c r="F192" s="28">
        <f>INDEX(Invitati!$F:$F,$A192+ROW(Invitati!$A$1))&amp;""</f>
        <v/>
      </c>
      <c r="G192" s="28">
        <f>IF(INDEX(Invitati!$G:$G,$A192+ROW(Invitati!$A$1))="Bambino","Bambino"&amp;IF(INDEX(Invitati!$H:$H,$A192+ROW(Invitati!$A$1))="",""," ("&amp;INDEX(Invitati!$H:$H,$A192+ROW(Invitati!$A$1))&amp;")"),INDEX(Invitati!$G:$G,$A192+ROW(Invitati!$A$1))&amp;"")</f>
        <v/>
      </c>
      <c r="H192" s="28">
        <f>INDEX(Invitati!$I:$I,$A192+ROW(Invitati!$A$1))&amp;""</f>
        <v/>
      </c>
      <c r="I192" s="28">
        <f>IF(OR(INDEX(Invitati!$K:$K,$A192+ROW(Invitati!$A$1))="Sì",AND(INDEX(Invitati!$B:$B,$A192+ROW(Invitati!$A$1))&lt;&gt;"",COUNTIFS(Invitati!$B$2:$B$501,INDEX(Invitati!$B:$B,$A192+ROW(Invitati!$A$1))&amp;"",Invitati!$K$2:$K$501,"Sì")&gt;0)),"Sì","")</f>
        <v/>
      </c>
      <c r="J192" s="28">
        <f>INDEX(Invitati!$L:$L,$A192+ROW(Invitati!$A$1))&amp;""</f>
        <v/>
      </c>
      <c r="K192" s="28">
        <f>MID(IF(INDEX(Invitati!$M:$M,$A192+ROW(Invitati!$A$1))="","",", "&amp;INDEX(Invitati!$M:$M,$A192+ROW(Invitati!$A$1)))&amp;IF(INDEX(Invitati!$N:$N,$A192+ROW(Invitati!$A$1))="","",", "&amp;INDEX(Invitati!$N:$N,$A192+ROW(Invitati!$A$1)))&amp;IF(OR(INDEX(Invitati!$O:$O,$A192+ROW(Invitati!$A$1))="",INDEX(Invitati!$O:$O,$A192+ROW(Invitati!$A$1))=Elenchi!$D$2),"",", "&amp;INDEX(Invitati!$O:$O,$A192+ROW(Invitati!$A$1))),3,200)</f>
        <v/>
      </c>
      <c r="L192" s="28">
        <f>INDEX(Invitati!$P:$P,$A192+ROW(Invitati!$A$1))&amp;""</f>
        <v/>
      </c>
      <c r="M192" s="28">
        <f>INDEX(Invitati!$Q:$Q,$A192+ROW(Invitati!$A$1))&amp;""</f>
        <v/>
      </c>
    </row>
    <row r="193" ht="24" customHeight="1">
      <c r="A193" s="27" t="n">
        <v>190</v>
      </c>
      <c r="B193" s="28">
        <f>INDEX(Invitati!$A:$A,$A193+ROW(Invitati!$A$1))&amp;""</f>
        <v/>
      </c>
      <c r="C193" s="28">
        <f>INDEX(Invitati!$B:$B,$A193+ROW(Invitati!$A$1))&amp;""</f>
        <v/>
      </c>
      <c r="D193" s="28">
        <f>INDEX(Invitati!$C:$C,$A193+ROW(Invitati!$A$1))&amp;""</f>
        <v/>
      </c>
      <c r="E193" s="28">
        <f>INDEX(Invitati!$E:$E,$A193+ROW(Invitati!$A$1))&amp;""</f>
        <v/>
      </c>
      <c r="F193" s="28">
        <f>INDEX(Invitati!$F:$F,$A193+ROW(Invitati!$A$1))&amp;""</f>
        <v/>
      </c>
      <c r="G193" s="28">
        <f>IF(INDEX(Invitati!$G:$G,$A193+ROW(Invitati!$A$1))="Bambino","Bambino"&amp;IF(INDEX(Invitati!$H:$H,$A193+ROW(Invitati!$A$1))="",""," ("&amp;INDEX(Invitati!$H:$H,$A193+ROW(Invitati!$A$1))&amp;")"),INDEX(Invitati!$G:$G,$A193+ROW(Invitati!$A$1))&amp;"")</f>
        <v/>
      </c>
      <c r="H193" s="28">
        <f>INDEX(Invitati!$I:$I,$A193+ROW(Invitati!$A$1))&amp;""</f>
        <v/>
      </c>
      <c r="I193" s="28">
        <f>IF(OR(INDEX(Invitati!$K:$K,$A193+ROW(Invitati!$A$1))="Sì",AND(INDEX(Invitati!$B:$B,$A193+ROW(Invitati!$A$1))&lt;&gt;"",COUNTIFS(Invitati!$B$2:$B$501,INDEX(Invitati!$B:$B,$A193+ROW(Invitati!$A$1))&amp;"",Invitati!$K$2:$K$501,"Sì")&gt;0)),"Sì","")</f>
        <v/>
      </c>
      <c r="J193" s="28">
        <f>INDEX(Invitati!$L:$L,$A193+ROW(Invitati!$A$1))&amp;""</f>
        <v/>
      </c>
      <c r="K193" s="28">
        <f>MID(IF(INDEX(Invitati!$M:$M,$A193+ROW(Invitati!$A$1))="","",", "&amp;INDEX(Invitati!$M:$M,$A193+ROW(Invitati!$A$1)))&amp;IF(INDEX(Invitati!$N:$N,$A193+ROW(Invitati!$A$1))="","",", "&amp;INDEX(Invitati!$N:$N,$A193+ROW(Invitati!$A$1)))&amp;IF(OR(INDEX(Invitati!$O:$O,$A193+ROW(Invitati!$A$1))="",INDEX(Invitati!$O:$O,$A193+ROW(Invitati!$A$1))=Elenchi!$D$2),"",", "&amp;INDEX(Invitati!$O:$O,$A193+ROW(Invitati!$A$1))),3,200)</f>
        <v/>
      </c>
      <c r="L193" s="28">
        <f>INDEX(Invitati!$P:$P,$A193+ROW(Invitati!$A$1))&amp;""</f>
        <v/>
      </c>
      <c r="M193" s="28">
        <f>INDEX(Invitati!$Q:$Q,$A193+ROW(Invitati!$A$1))&amp;""</f>
        <v/>
      </c>
    </row>
    <row r="194" ht="24" customHeight="1">
      <c r="A194" s="27" t="n">
        <v>191</v>
      </c>
      <c r="B194" s="28">
        <f>INDEX(Invitati!$A:$A,$A194+ROW(Invitati!$A$1))&amp;""</f>
        <v/>
      </c>
      <c r="C194" s="28">
        <f>INDEX(Invitati!$B:$B,$A194+ROW(Invitati!$A$1))&amp;""</f>
        <v/>
      </c>
      <c r="D194" s="28">
        <f>INDEX(Invitati!$C:$C,$A194+ROW(Invitati!$A$1))&amp;""</f>
        <v/>
      </c>
      <c r="E194" s="28">
        <f>INDEX(Invitati!$E:$E,$A194+ROW(Invitati!$A$1))&amp;""</f>
        <v/>
      </c>
      <c r="F194" s="28">
        <f>INDEX(Invitati!$F:$F,$A194+ROW(Invitati!$A$1))&amp;""</f>
        <v/>
      </c>
      <c r="G194" s="28">
        <f>IF(INDEX(Invitati!$G:$G,$A194+ROW(Invitati!$A$1))="Bambino","Bambino"&amp;IF(INDEX(Invitati!$H:$H,$A194+ROW(Invitati!$A$1))="",""," ("&amp;INDEX(Invitati!$H:$H,$A194+ROW(Invitati!$A$1))&amp;")"),INDEX(Invitati!$G:$G,$A194+ROW(Invitati!$A$1))&amp;"")</f>
        <v/>
      </c>
      <c r="H194" s="28">
        <f>INDEX(Invitati!$I:$I,$A194+ROW(Invitati!$A$1))&amp;""</f>
        <v/>
      </c>
      <c r="I194" s="28">
        <f>IF(OR(INDEX(Invitati!$K:$K,$A194+ROW(Invitati!$A$1))="Sì",AND(INDEX(Invitati!$B:$B,$A194+ROW(Invitati!$A$1))&lt;&gt;"",COUNTIFS(Invitati!$B$2:$B$501,INDEX(Invitati!$B:$B,$A194+ROW(Invitati!$A$1))&amp;"",Invitati!$K$2:$K$501,"Sì")&gt;0)),"Sì","")</f>
        <v/>
      </c>
      <c r="J194" s="28">
        <f>INDEX(Invitati!$L:$L,$A194+ROW(Invitati!$A$1))&amp;""</f>
        <v/>
      </c>
      <c r="K194" s="28">
        <f>MID(IF(INDEX(Invitati!$M:$M,$A194+ROW(Invitati!$A$1))="","",", "&amp;INDEX(Invitati!$M:$M,$A194+ROW(Invitati!$A$1)))&amp;IF(INDEX(Invitati!$N:$N,$A194+ROW(Invitati!$A$1))="","",", "&amp;INDEX(Invitati!$N:$N,$A194+ROW(Invitati!$A$1)))&amp;IF(OR(INDEX(Invitati!$O:$O,$A194+ROW(Invitati!$A$1))="",INDEX(Invitati!$O:$O,$A194+ROW(Invitati!$A$1))=Elenchi!$D$2),"",", "&amp;INDEX(Invitati!$O:$O,$A194+ROW(Invitati!$A$1))),3,200)</f>
        <v/>
      </c>
      <c r="L194" s="28">
        <f>INDEX(Invitati!$P:$P,$A194+ROW(Invitati!$A$1))&amp;""</f>
        <v/>
      </c>
      <c r="M194" s="28">
        <f>INDEX(Invitati!$Q:$Q,$A194+ROW(Invitati!$A$1))&amp;""</f>
        <v/>
      </c>
    </row>
    <row r="195" ht="24" customHeight="1">
      <c r="A195" s="27" t="n">
        <v>192</v>
      </c>
      <c r="B195" s="28">
        <f>INDEX(Invitati!$A:$A,$A195+ROW(Invitati!$A$1))&amp;""</f>
        <v/>
      </c>
      <c r="C195" s="28">
        <f>INDEX(Invitati!$B:$B,$A195+ROW(Invitati!$A$1))&amp;""</f>
        <v/>
      </c>
      <c r="D195" s="28">
        <f>INDEX(Invitati!$C:$C,$A195+ROW(Invitati!$A$1))&amp;""</f>
        <v/>
      </c>
      <c r="E195" s="28">
        <f>INDEX(Invitati!$E:$E,$A195+ROW(Invitati!$A$1))&amp;""</f>
        <v/>
      </c>
      <c r="F195" s="28">
        <f>INDEX(Invitati!$F:$F,$A195+ROW(Invitati!$A$1))&amp;""</f>
        <v/>
      </c>
      <c r="G195" s="28">
        <f>IF(INDEX(Invitati!$G:$G,$A195+ROW(Invitati!$A$1))="Bambino","Bambino"&amp;IF(INDEX(Invitati!$H:$H,$A195+ROW(Invitati!$A$1))="",""," ("&amp;INDEX(Invitati!$H:$H,$A195+ROW(Invitati!$A$1))&amp;")"),INDEX(Invitati!$G:$G,$A195+ROW(Invitati!$A$1))&amp;"")</f>
        <v/>
      </c>
      <c r="H195" s="28">
        <f>INDEX(Invitati!$I:$I,$A195+ROW(Invitati!$A$1))&amp;""</f>
        <v/>
      </c>
      <c r="I195" s="28">
        <f>IF(OR(INDEX(Invitati!$K:$K,$A195+ROW(Invitati!$A$1))="Sì",AND(INDEX(Invitati!$B:$B,$A195+ROW(Invitati!$A$1))&lt;&gt;"",COUNTIFS(Invitati!$B$2:$B$501,INDEX(Invitati!$B:$B,$A195+ROW(Invitati!$A$1))&amp;"",Invitati!$K$2:$K$501,"Sì")&gt;0)),"Sì","")</f>
        <v/>
      </c>
      <c r="J195" s="28">
        <f>INDEX(Invitati!$L:$L,$A195+ROW(Invitati!$A$1))&amp;""</f>
        <v/>
      </c>
      <c r="K195" s="28">
        <f>MID(IF(INDEX(Invitati!$M:$M,$A195+ROW(Invitati!$A$1))="","",", "&amp;INDEX(Invitati!$M:$M,$A195+ROW(Invitati!$A$1)))&amp;IF(INDEX(Invitati!$N:$N,$A195+ROW(Invitati!$A$1))="","",", "&amp;INDEX(Invitati!$N:$N,$A195+ROW(Invitati!$A$1)))&amp;IF(OR(INDEX(Invitati!$O:$O,$A195+ROW(Invitati!$A$1))="",INDEX(Invitati!$O:$O,$A195+ROW(Invitati!$A$1))=Elenchi!$D$2),"",", "&amp;INDEX(Invitati!$O:$O,$A195+ROW(Invitati!$A$1))),3,200)</f>
        <v/>
      </c>
      <c r="L195" s="28">
        <f>INDEX(Invitati!$P:$P,$A195+ROW(Invitati!$A$1))&amp;""</f>
        <v/>
      </c>
      <c r="M195" s="28">
        <f>INDEX(Invitati!$Q:$Q,$A195+ROW(Invitati!$A$1))&amp;""</f>
        <v/>
      </c>
    </row>
    <row r="196" ht="24" customHeight="1">
      <c r="A196" s="27" t="n">
        <v>193</v>
      </c>
      <c r="B196" s="28">
        <f>INDEX(Invitati!$A:$A,$A196+ROW(Invitati!$A$1))&amp;""</f>
        <v/>
      </c>
      <c r="C196" s="28">
        <f>INDEX(Invitati!$B:$B,$A196+ROW(Invitati!$A$1))&amp;""</f>
        <v/>
      </c>
      <c r="D196" s="28">
        <f>INDEX(Invitati!$C:$C,$A196+ROW(Invitati!$A$1))&amp;""</f>
        <v/>
      </c>
      <c r="E196" s="28">
        <f>INDEX(Invitati!$E:$E,$A196+ROW(Invitati!$A$1))&amp;""</f>
        <v/>
      </c>
      <c r="F196" s="28">
        <f>INDEX(Invitati!$F:$F,$A196+ROW(Invitati!$A$1))&amp;""</f>
        <v/>
      </c>
      <c r="G196" s="28">
        <f>IF(INDEX(Invitati!$G:$G,$A196+ROW(Invitati!$A$1))="Bambino","Bambino"&amp;IF(INDEX(Invitati!$H:$H,$A196+ROW(Invitati!$A$1))="",""," ("&amp;INDEX(Invitati!$H:$H,$A196+ROW(Invitati!$A$1))&amp;")"),INDEX(Invitati!$G:$G,$A196+ROW(Invitati!$A$1))&amp;"")</f>
        <v/>
      </c>
      <c r="H196" s="28">
        <f>INDEX(Invitati!$I:$I,$A196+ROW(Invitati!$A$1))&amp;""</f>
        <v/>
      </c>
      <c r="I196" s="28">
        <f>IF(OR(INDEX(Invitati!$K:$K,$A196+ROW(Invitati!$A$1))="Sì",AND(INDEX(Invitati!$B:$B,$A196+ROW(Invitati!$A$1))&lt;&gt;"",COUNTIFS(Invitati!$B$2:$B$501,INDEX(Invitati!$B:$B,$A196+ROW(Invitati!$A$1))&amp;"",Invitati!$K$2:$K$501,"Sì")&gt;0)),"Sì","")</f>
        <v/>
      </c>
      <c r="J196" s="28">
        <f>INDEX(Invitati!$L:$L,$A196+ROW(Invitati!$A$1))&amp;""</f>
        <v/>
      </c>
      <c r="K196" s="28">
        <f>MID(IF(INDEX(Invitati!$M:$M,$A196+ROW(Invitati!$A$1))="","",", "&amp;INDEX(Invitati!$M:$M,$A196+ROW(Invitati!$A$1)))&amp;IF(INDEX(Invitati!$N:$N,$A196+ROW(Invitati!$A$1))="","",", "&amp;INDEX(Invitati!$N:$N,$A196+ROW(Invitati!$A$1)))&amp;IF(OR(INDEX(Invitati!$O:$O,$A196+ROW(Invitati!$A$1))="",INDEX(Invitati!$O:$O,$A196+ROW(Invitati!$A$1))=Elenchi!$D$2),"",", "&amp;INDEX(Invitati!$O:$O,$A196+ROW(Invitati!$A$1))),3,200)</f>
        <v/>
      </c>
      <c r="L196" s="28">
        <f>INDEX(Invitati!$P:$P,$A196+ROW(Invitati!$A$1))&amp;""</f>
        <v/>
      </c>
      <c r="M196" s="28">
        <f>INDEX(Invitati!$Q:$Q,$A196+ROW(Invitati!$A$1))&amp;""</f>
        <v/>
      </c>
    </row>
    <row r="197" ht="24" customHeight="1">
      <c r="A197" s="27" t="n">
        <v>194</v>
      </c>
      <c r="B197" s="28">
        <f>INDEX(Invitati!$A:$A,$A197+ROW(Invitati!$A$1))&amp;""</f>
        <v/>
      </c>
      <c r="C197" s="28">
        <f>INDEX(Invitati!$B:$B,$A197+ROW(Invitati!$A$1))&amp;""</f>
        <v/>
      </c>
      <c r="D197" s="28">
        <f>INDEX(Invitati!$C:$C,$A197+ROW(Invitati!$A$1))&amp;""</f>
        <v/>
      </c>
      <c r="E197" s="28">
        <f>INDEX(Invitati!$E:$E,$A197+ROW(Invitati!$A$1))&amp;""</f>
        <v/>
      </c>
      <c r="F197" s="28">
        <f>INDEX(Invitati!$F:$F,$A197+ROW(Invitati!$A$1))&amp;""</f>
        <v/>
      </c>
      <c r="G197" s="28">
        <f>IF(INDEX(Invitati!$G:$G,$A197+ROW(Invitati!$A$1))="Bambino","Bambino"&amp;IF(INDEX(Invitati!$H:$H,$A197+ROW(Invitati!$A$1))="",""," ("&amp;INDEX(Invitati!$H:$H,$A197+ROW(Invitati!$A$1))&amp;")"),INDEX(Invitati!$G:$G,$A197+ROW(Invitati!$A$1))&amp;"")</f>
        <v/>
      </c>
      <c r="H197" s="28">
        <f>INDEX(Invitati!$I:$I,$A197+ROW(Invitati!$A$1))&amp;""</f>
        <v/>
      </c>
      <c r="I197" s="28">
        <f>IF(OR(INDEX(Invitati!$K:$K,$A197+ROW(Invitati!$A$1))="Sì",AND(INDEX(Invitati!$B:$B,$A197+ROW(Invitati!$A$1))&lt;&gt;"",COUNTIFS(Invitati!$B$2:$B$501,INDEX(Invitati!$B:$B,$A197+ROW(Invitati!$A$1))&amp;"",Invitati!$K$2:$K$501,"Sì")&gt;0)),"Sì","")</f>
        <v/>
      </c>
      <c r="J197" s="28">
        <f>INDEX(Invitati!$L:$L,$A197+ROW(Invitati!$A$1))&amp;""</f>
        <v/>
      </c>
      <c r="K197" s="28">
        <f>MID(IF(INDEX(Invitati!$M:$M,$A197+ROW(Invitati!$A$1))="","",", "&amp;INDEX(Invitati!$M:$M,$A197+ROW(Invitati!$A$1)))&amp;IF(INDEX(Invitati!$N:$N,$A197+ROW(Invitati!$A$1))="","",", "&amp;INDEX(Invitati!$N:$N,$A197+ROW(Invitati!$A$1)))&amp;IF(OR(INDEX(Invitati!$O:$O,$A197+ROW(Invitati!$A$1))="",INDEX(Invitati!$O:$O,$A197+ROW(Invitati!$A$1))=Elenchi!$D$2),"",", "&amp;INDEX(Invitati!$O:$O,$A197+ROW(Invitati!$A$1))),3,200)</f>
        <v/>
      </c>
      <c r="L197" s="28">
        <f>INDEX(Invitati!$P:$P,$A197+ROW(Invitati!$A$1))&amp;""</f>
        <v/>
      </c>
      <c r="M197" s="28">
        <f>INDEX(Invitati!$Q:$Q,$A197+ROW(Invitati!$A$1))&amp;""</f>
        <v/>
      </c>
    </row>
    <row r="198" ht="24" customHeight="1">
      <c r="A198" s="27" t="n">
        <v>195</v>
      </c>
      <c r="B198" s="28">
        <f>INDEX(Invitati!$A:$A,$A198+ROW(Invitati!$A$1))&amp;""</f>
        <v/>
      </c>
      <c r="C198" s="28">
        <f>INDEX(Invitati!$B:$B,$A198+ROW(Invitati!$A$1))&amp;""</f>
        <v/>
      </c>
      <c r="D198" s="28">
        <f>INDEX(Invitati!$C:$C,$A198+ROW(Invitati!$A$1))&amp;""</f>
        <v/>
      </c>
      <c r="E198" s="28">
        <f>INDEX(Invitati!$E:$E,$A198+ROW(Invitati!$A$1))&amp;""</f>
        <v/>
      </c>
      <c r="F198" s="28">
        <f>INDEX(Invitati!$F:$F,$A198+ROW(Invitati!$A$1))&amp;""</f>
        <v/>
      </c>
      <c r="G198" s="28">
        <f>IF(INDEX(Invitati!$G:$G,$A198+ROW(Invitati!$A$1))="Bambino","Bambino"&amp;IF(INDEX(Invitati!$H:$H,$A198+ROW(Invitati!$A$1))="",""," ("&amp;INDEX(Invitati!$H:$H,$A198+ROW(Invitati!$A$1))&amp;")"),INDEX(Invitati!$G:$G,$A198+ROW(Invitati!$A$1))&amp;"")</f>
        <v/>
      </c>
      <c r="H198" s="28">
        <f>INDEX(Invitati!$I:$I,$A198+ROW(Invitati!$A$1))&amp;""</f>
        <v/>
      </c>
      <c r="I198" s="28">
        <f>IF(OR(INDEX(Invitati!$K:$K,$A198+ROW(Invitati!$A$1))="Sì",AND(INDEX(Invitati!$B:$B,$A198+ROW(Invitati!$A$1))&lt;&gt;"",COUNTIFS(Invitati!$B$2:$B$501,INDEX(Invitati!$B:$B,$A198+ROW(Invitati!$A$1))&amp;"",Invitati!$K$2:$K$501,"Sì")&gt;0)),"Sì","")</f>
        <v/>
      </c>
      <c r="J198" s="28">
        <f>INDEX(Invitati!$L:$L,$A198+ROW(Invitati!$A$1))&amp;""</f>
        <v/>
      </c>
      <c r="K198" s="28">
        <f>MID(IF(INDEX(Invitati!$M:$M,$A198+ROW(Invitati!$A$1))="","",", "&amp;INDEX(Invitati!$M:$M,$A198+ROW(Invitati!$A$1)))&amp;IF(INDEX(Invitati!$N:$N,$A198+ROW(Invitati!$A$1))="","",", "&amp;INDEX(Invitati!$N:$N,$A198+ROW(Invitati!$A$1)))&amp;IF(OR(INDEX(Invitati!$O:$O,$A198+ROW(Invitati!$A$1))="",INDEX(Invitati!$O:$O,$A198+ROW(Invitati!$A$1))=Elenchi!$D$2),"",", "&amp;INDEX(Invitati!$O:$O,$A198+ROW(Invitati!$A$1))),3,200)</f>
        <v/>
      </c>
      <c r="L198" s="28">
        <f>INDEX(Invitati!$P:$P,$A198+ROW(Invitati!$A$1))&amp;""</f>
        <v/>
      </c>
      <c r="M198" s="28">
        <f>INDEX(Invitati!$Q:$Q,$A198+ROW(Invitati!$A$1))&amp;""</f>
        <v/>
      </c>
    </row>
    <row r="199" ht="24" customHeight="1">
      <c r="A199" s="27" t="n">
        <v>196</v>
      </c>
      <c r="B199" s="28">
        <f>INDEX(Invitati!$A:$A,$A199+ROW(Invitati!$A$1))&amp;""</f>
        <v/>
      </c>
      <c r="C199" s="28">
        <f>INDEX(Invitati!$B:$B,$A199+ROW(Invitati!$A$1))&amp;""</f>
        <v/>
      </c>
      <c r="D199" s="28">
        <f>INDEX(Invitati!$C:$C,$A199+ROW(Invitati!$A$1))&amp;""</f>
        <v/>
      </c>
      <c r="E199" s="28">
        <f>INDEX(Invitati!$E:$E,$A199+ROW(Invitati!$A$1))&amp;""</f>
        <v/>
      </c>
      <c r="F199" s="28">
        <f>INDEX(Invitati!$F:$F,$A199+ROW(Invitati!$A$1))&amp;""</f>
        <v/>
      </c>
      <c r="G199" s="28">
        <f>IF(INDEX(Invitati!$G:$G,$A199+ROW(Invitati!$A$1))="Bambino","Bambino"&amp;IF(INDEX(Invitati!$H:$H,$A199+ROW(Invitati!$A$1))="",""," ("&amp;INDEX(Invitati!$H:$H,$A199+ROW(Invitati!$A$1))&amp;")"),INDEX(Invitati!$G:$G,$A199+ROW(Invitati!$A$1))&amp;"")</f>
        <v/>
      </c>
      <c r="H199" s="28">
        <f>INDEX(Invitati!$I:$I,$A199+ROW(Invitati!$A$1))&amp;""</f>
        <v/>
      </c>
      <c r="I199" s="28">
        <f>IF(OR(INDEX(Invitati!$K:$K,$A199+ROW(Invitati!$A$1))="Sì",AND(INDEX(Invitati!$B:$B,$A199+ROW(Invitati!$A$1))&lt;&gt;"",COUNTIFS(Invitati!$B$2:$B$501,INDEX(Invitati!$B:$B,$A199+ROW(Invitati!$A$1))&amp;"",Invitati!$K$2:$K$501,"Sì")&gt;0)),"Sì","")</f>
        <v/>
      </c>
      <c r="J199" s="28">
        <f>INDEX(Invitati!$L:$L,$A199+ROW(Invitati!$A$1))&amp;""</f>
        <v/>
      </c>
      <c r="K199" s="28">
        <f>MID(IF(INDEX(Invitati!$M:$M,$A199+ROW(Invitati!$A$1))="","",", "&amp;INDEX(Invitati!$M:$M,$A199+ROW(Invitati!$A$1)))&amp;IF(INDEX(Invitati!$N:$N,$A199+ROW(Invitati!$A$1))="","",", "&amp;INDEX(Invitati!$N:$N,$A199+ROW(Invitati!$A$1)))&amp;IF(OR(INDEX(Invitati!$O:$O,$A199+ROW(Invitati!$A$1))="",INDEX(Invitati!$O:$O,$A199+ROW(Invitati!$A$1))=Elenchi!$D$2),"",", "&amp;INDEX(Invitati!$O:$O,$A199+ROW(Invitati!$A$1))),3,200)</f>
        <v/>
      </c>
      <c r="L199" s="28">
        <f>INDEX(Invitati!$P:$P,$A199+ROW(Invitati!$A$1))&amp;""</f>
        <v/>
      </c>
      <c r="M199" s="28">
        <f>INDEX(Invitati!$Q:$Q,$A199+ROW(Invitati!$A$1))&amp;""</f>
        <v/>
      </c>
    </row>
    <row r="200" ht="24" customHeight="1">
      <c r="A200" s="27" t="n">
        <v>197</v>
      </c>
      <c r="B200" s="28">
        <f>INDEX(Invitati!$A:$A,$A200+ROW(Invitati!$A$1))&amp;""</f>
        <v/>
      </c>
      <c r="C200" s="28">
        <f>INDEX(Invitati!$B:$B,$A200+ROW(Invitati!$A$1))&amp;""</f>
        <v/>
      </c>
      <c r="D200" s="28">
        <f>INDEX(Invitati!$C:$C,$A200+ROW(Invitati!$A$1))&amp;""</f>
        <v/>
      </c>
      <c r="E200" s="28">
        <f>INDEX(Invitati!$E:$E,$A200+ROW(Invitati!$A$1))&amp;""</f>
        <v/>
      </c>
      <c r="F200" s="28">
        <f>INDEX(Invitati!$F:$F,$A200+ROW(Invitati!$A$1))&amp;""</f>
        <v/>
      </c>
      <c r="G200" s="28">
        <f>IF(INDEX(Invitati!$G:$G,$A200+ROW(Invitati!$A$1))="Bambino","Bambino"&amp;IF(INDEX(Invitati!$H:$H,$A200+ROW(Invitati!$A$1))="",""," ("&amp;INDEX(Invitati!$H:$H,$A200+ROW(Invitati!$A$1))&amp;")"),INDEX(Invitati!$G:$G,$A200+ROW(Invitati!$A$1))&amp;"")</f>
        <v/>
      </c>
      <c r="H200" s="28">
        <f>INDEX(Invitati!$I:$I,$A200+ROW(Invitati!$A$1))&amp;""</f>
        <v/>
      </c>
      <c r="I200" s="28">
        <f>IF(OR(INDEX(Invitati!$K:$K,$A200+ROW(Invitati!$A$1))="Sì",AND(INDEX(Invitati!$B:$B,$A200+ROW(Invitati!$A$1))&lt;&gt;"",COUNTIFS(Invitati!$B$2:$B$501,INDEX(Invitati!$B:$B,$A200+ROW(Invitati!$A$1))&amp;"",Invitati!$K$2:$K$501,"Sì")&gt;0)),"Sì","")</f>
        <v/>
      </c>
      <c r="J200" s="28">
        <f>INDEX(Invitati!$L:$L,$A200+ROW(Invitati!$A$1))&amp;""</f>
        <v/>
      </c>
      <c r="K200" s="28">
        <f>MID(IF(INDEX(Invitati!$M:$M,$A200+ROW(Invitati!$A$1))="","",", "&amp;INDEX(Invitati!$M:$M,$A200+ROW(Invitati!$A$1)))&amp;IF(INDEX(Invitati!$N:$N,$A200+ROW(Invitati!$A$1))="","",", "&amp;INDEX(Invitati!$N:$N,$A200+ROW(Invitati!$A$1)))&amp;IF(OR(INDEX(Invitati!$O:$O,$A200+ROW(Invitati!$A$1))="",INDEX(Invitati!$O:$O,$A200+ROW(Invitati!$A$1))=Elenchi!$D$2),"",", "&amp;INDEX(Invitati!$O:$O,$A200+ROW(Invitati!$A$1))),3,200)</f>
        <v/>
      </c>
      <c r="L200" s="28">
        <f>INDEX(Invitati!$P:$P,$A200+ROW(Invitati!$A$1))&amp;""</f>
        <v/>
      </c>
      <c r="M200" s="28">
        <f>INDEX(Invitati!$Q:$Q,$A200+ROW(Invitati!$A$1))&amp;""</f>
        <v/>
      </c>
    </row>
    <row r="201" ht="24" customHeight="1">
      <c r="A201" s="27" t="n">
        <v>198</v>
      </c>
      <c r="B201" s="28">
        <f>INDEX(Invitati!$A:$A,$A201+ROW(Invitati!$A$1))&amp;""</f>
        <v/>
      </c>
      <c r="C201" s="28">
        <f>INDEX(Invitati!$B:$B,$A201+ROW(Invitati!$A$1))&amp;""</f>
        <v/>
      </c>
      <c r="D201" s="28">
        <f>INDEX(Invitati!$C:$C,$A201+ROW(Invitati!$A$1))&amp;""</f>
        <v/>
      </c>
      <c r="E201" s="28">
        <f>INDEX(Invitati!$E:$E,$A201+ROW(Invitati!$A$1))&amp;""</f>
        <v/>
      </c>
      <c r="F201" s="28">
        <f>INDEX(Invitati!$F:$F,$A201+ROW(Invitati!$A$1))&amp;""</f>
        <v/>
      </c>
      <c r="G201" s="28">
        <f>IF(INDEX(Invitati!$G:$G,$A201+ROW(Invitati!$A$1))="Bambino","Bambino"&amp;IF(INDEX(Invitati!$H:$H,$A201+ROW(Invitati!$A$1))="",""," ("&amp;INDEX(Invitati!$H:$H,$A201+ROW(Invitati!$A$1))&amp;")"),INDEX(Invitati!$G:$G,$A201+ROW(Invitati!$A$1))&amp;"")</f>
        <v/>
      </c>
      <c r="H201" s="28">
        <f>INDEX(Invitati!$I:$I,$A201+ROW(Invitati!$A$1))&amp;""</f>
        <v/>
      </c>
      <c r="I201" s="28">
        <f>IF(OR(INDEX(Invitati!$K:$K,$A201+ROW(Invitati!$A$1))="Sì",AND(INDEX(Invitati!$B:$B,$A201+ROW(Invitati!$A$1))&lt;&gt;"",COUNTIFS(Invitati!$B$2:$B$501,INDEX(Invitati!$B:$B,$A201+ROW(Invitati!$A$1))&amp;"",Invitati!$K$2:$K$501,"Sì")&gt;0)),"Sì","")</f>
        <v/>
      </c>
      <c r="J201" s="28">
        <f>INDEX(Invitati!$L:$L,$A201+ROW(Invitati!$A$1))&amp;""</f>
        <v/>
      </c>
      <c r="K201" s="28">
        <f>MID(IF(INDEX(Invitati!$M:$M,$A201+ROW(Invitati!$A$1))="","",", "&amp;INDEX(Invitati!$M:$M,$A201+ROW(Invitati!$A$1)))&amp;IF(INDEX(Invitati!$N:$N,$A201+ROW(Invitati!$A$1))="","",", "&amp;INDEX(Invitati!$N:$N,$A201+ROW(Invitati!$A$1)))&amp;IF(OR(INDEX(Invitati!$O:$O,$A201+ROW(Invitati!$A$1))="",INDEX(Invitati!$O:$O,$A201+ROW(Invitati!$A$1))=Elenchi!$D$2),"",", "&amp;INDEX(Invitati!$O:$O,$A201+ROW(Invitati!$A$1))),3,200)</f>
        <v/>
      </c>
      <c r="L201" s="28">
        <f>INDEX(Invitati!$P:$P,$A201+ROW(Invitati!$A$1))&amp;""</f>
        <v/>
      </c>
      <c r="M201" s="28">
        <f>INDEX(Invitati!$Q:$Q,$A201+ROW(Invitati!$A$1))&amp;""</f>
        <v/>
      </c>
    </row>
    <row r="202" ht="24" customHeight="1">
      <c r="A202" s="27" t="n">
        <v>199</v>
      </c>
      <c r="B202" s="28">
        <f>INDEX(Invitati!$A:$A,$A202+ROW(Invitati!$A$1))&amp;""</f>
        <v/>
      </c>
      <c r="C202" s="28">
        <f>INDEX(Invitati!$B:$B,$A202+ROW(Invitati!$A$1))&amp;""</f>
        <v/>
      </c>
      <c r="D202" s="28">
        <f>INDEX(Invitati!$C:$C,$A202+ROW(Invitati!$A$1))&amp;""</f>
        <v/>
      </c>
      <c r="E202" s="28">
        <f>INDEX(Invitati!$E:$E,$A202+ROW(Invitati!$A$1))&amp;""</f>
        <v/>
      </c>
      <c r="F202" s="28">
        <f>INDEX(Invitati!$F:$F,$A202+ROW(Invitati!$A$1))&amp;""</f>
        <v/>
      </c>
      <c r="G202" s="28">
        <f>IF(INDEX(Invitati!$G:$G,$A202+ROW(Invitati!$A$1))="Bambino","Bambino"&amp;IF(INDEX(Invitati!$H:$H,$A202+ROW(Invitati!$A$1))="",""," ("&amp;INDEX(Invitati!$H:$H,$A202+ROW(Invitati!$A$1))&amp;")"),INDEX(Invitati!$G:$G,$A202+ROW(Invitati!$A$1))&amp;"")</f>
        <v/>
      </c>
      <c r="H202" s="28">
        <f>INDEX(Invitati!$I:$I,$A202+ROW(Invitati!$A$1))&amp;""</f>
        <v/>
      </c>
      <c r="I202" s="28">
        <f>IF(OR(INDEX(Invitati!$K:$K,$A202+ROW(Invitati!$A$1))="Sì",AND(INDEX(Invitati!$B:$B,$A202+ROW(Invitati!$A$1))&lt;&gt;"",COUNTIFS(Invitati!$B$2:$B$501,INDEX(Invitati!$B:$B,$A202+ROW(Invitati!$A$1))&amp;"",Invitati!$K$2:$K$501,"Sì")&gt;0)),"Sì","")</f>
        <v/>
      </c>
      <c r="J202" s="28">
        <f>INDEX(Invitati!$L:$L,$A202+ROW(Invitati!$A$1))&amp;""</f>
        <v/>
      </c>
      <c r="K202" s="28">
        <f>MID(IF(INDEX(Invitati!$M:$M,$A202+ROW(Invitati!$A$1))="","",", "&amp;INDEX(Invitati!$M:$M,$A202+ROW(Invitati!$A$1)))&amp;IF(INDEX(Invitati!$N:$N,$A202+ROW(Invitati!$A$1))="","",", "&amp;INDEX(Invitati!$N:$N,$A202+ROW(Invitati!$A$1)))&amp;IF(OR(INDEX(Invitati!$O:$O,$A202+ROW(Invitati!$A$1))="",INDEX(Invitati!$O:$O,$A202+ROW(Invitati!$A$1))=Elenchi!$D$2),"",", "&amp;INDEX(Invitati!$O:$O,$A202+ROW(Invitati!$A$1))),3,200)</f>
        <v/>
      </c>
      <c r="L202" s="28">
        <f>INDEX(Invitati!$P:$P,$A202+ROW(Invitati!$A$1))&amp;""</f>
        <v/>
      </c>
      <c r="M202" s="28">
        <f>INDEX(Invitati!$Q:$Q,$A202+ROW(Invitati!$A$1))&amp;""</f>
        <v/>
      </c>
    </row>
    <row r="203" ht="24" customHeight="1">
      <c r="A203" s="27" t="n">
        <v>200</v>
      </c>
      <c r="B203" s="28">
        <f>INDEX(Invitati!$A:$A,$A203+ROW(Invitati!$A$1))&amp;""</f>
        <v/>
      </c>
      <c r="C203" s="28">
        <f>INDEX(Invitati!$B:$B,$A203+ROW(Invitati!$A$1))&amp;""</f>
        <v/>
      </c>
      <c r="D203" s="28">
        <f>INDEX(Invitati!$C:$C,$A203+ROW(Invitati!$A$1))&amp;""</f>
        <v/>
      </c>
      <c r="E203" s="28">
        <f>INDEX(Invitati!$E:$E,$A203+ROW(Invitati!$A$1))&amp;""</f>
        <v/>
      </c>
      <c r="F203" s="28">
        <f>INDEX(Invitati!$F:$F,$A203+ROW(Invitati!$A$1))&amp;""</f>
        <v/>
      </c>
      <c r="G203" s="28">
        <f>IF(INDEX(Invitati!$G:$G,$A203+ROW(Invitati!$A$1))="Bambino","Bambino"&amp;IF(INDEX(Invitati!$H:$H,$A203+ROW(Invitati!$A$1))="",""," ("&amp;INDEX(Invitati!$H:$H,$A203+ROW(Invitati!$A$1))&amp;")"),INDEX(Invitati!$G:$G,$A203+ROW(Invitati!$A$1))&amp;"")</f>
        <v/>
      </c>
      <c r="H203" s="28">
        <f>INDEX(Invitati!$I:$I,$A203+ROW(Invitati!$A$1))&amp;""</f>
        <v/>
      </c>
      <c r="I203" s="28">
        <f>IF(OR(INDEX(Invitati!$K:$K,$A203+ROW(Invitati!$A$1))="Sì",AND(INDEX(Invitati!$B:$B,$A203+ROW(Invitati!$A$1))&lt;&gt;"",COUNTIFS(Invitati!$B$2:$B$501,INDEX(Invitati!$B:$B,$A203+ROW(Invitati!$A$1))&amp;"",Invitati!$K$2:$K$501,"Sì")&gt;0)),"Sì","")</f>
        <v/>
      </c>
      <c r="J203" s="28">
        <f>INDEX(Invitati!$L:$L,$A203+ROW(Invitati!$A$1))&amp;""</f>
        <v/>
      </c>
      <c r="K203" s="28">
        <f>MID(IF(INDEX(Invitati!$M:$M,$A203+ROW(Invitati!$A$1))="","",", "&amp;INDEX(Invitati!$M:$M,$A203+ROW(Invitati!$A$1)))&amp;IF(INDEX(Invitati!$N:$N,$A203+ROW(Invitati!$A$1))="","",", "&amp;INDEX(Invitati!$N:$N,$A203+ROW(Invitati!$A$1)))&amp;IF(OR(INDEX(Invitati!$O:$O,$A203+ROW(Invitati!$A$1))="",INDEX(Invitati!$O:$O,$A203+ROW(Invitati!$A$1))=Elenchi!$D$2),"",", "&amp;INDEX(Invitati!$O:$O,$A203+ROW(Invitati!$A$1))),3,200)</f>
        <v/>
      </c>
      <c r="L203" s="28">
        <f>INDEX(Invitati!$P:$P,$A203+ROW(Invitati!$A$1))&amp;""</f>
        <v/>
      </c>
      <c r="M203" s="28">
        <f>INDEX(Invitati!$Q:$Q,$A203+ROW(Invitati!$A$1))&amp;""</f>
        <v/>
      </c>
    </row>
  </sheetData>
  <printOptions horizontalCentered="1"/>
  <pageMargins left="0.3" right="0.3" top="0.4" bottom="0.55" header="0.2" footer="0.25"/>
  <pageSetup orientation="landscape" paperSize="9" fitToHeight="0" fitToWidth="1"/>
  <headerFooter>
    <oddHeader/>
    <oddFooter>&amp;L&amp;8 &amp;K8A8A8ALista invitati del matrimonio&amp;C&amp;8 &amp;K8A8A8APagina &amp;P di &amp;N&amp;R&amp;8 &amp;K8A8A8AModello gratuito: wedding-companion.com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Wedding Companion</dc:creator>
  <dc:title xmlns:dc="http://purl.org/dc/elements/1.1/">Lista invitati del matrimonio</dc:title>
  <dc:subject xmlns:dc="http://purl.org/dc/elements/1.1/">Modello gratuito per la lista invitati</dc:subject>
  <dcterms:created xmlns:dcterms="http://purl.org/dc/terms/" xmlns:xsi="http://www.w3.org/2001/XMLSchema-instance" xsi:type="dcterms:W3CDTF">2026-10-29T00:00:00Z</dcterms:created>
  <dcterms:modified xmlns:dcterms="http://purl.org/dc/terms/" xmlns:xsi="http://www.w3.org/2001/XMLSchema-instance" xsi:type="dcterms:W3CDTF">2026-10-29T17:57:06Z</dcterms:modified>
  <cp:lastModifiedBy>Wedding Companion</cp:lastModifiedBy>
</cp:coreProperties>
</file>